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~~Govt. Finance Division\1. Current Macroeconomic &amp; Financial Situation\CMEs 2076-77\5. Mangsir\Final\"/>
    </mc:Choice>
  </mc:AlternateContent>
  <bookViews>
    <workbookView xWindow="0" yWindow="0" windowWidth="20490" windowHeight="7650" tabRatio="671"/>
  </bookViews>
  <sheets>
    <sheet name="Cover" sheetId="11" r:id="rId1"/>
    <sheet name="SMIs" sheetId="12" r:id="rId2"/>
    <sheet name="CPI" sheetId="84" r:id="rId3"/>
    <sheet name="CPI_Y-O-Y" sheetId="85" r:id="rId4"/>
    <sheet name="CPI_Nep &amp; Ind." sheetId="86" r:id="rId5"/>
    <sheet name="WPI " sheetId="87" r:id="rId6"/>
    <sheet name="WPI Y-O-Y" sheetId="88" r:id="rId7"/>
    <sheet name="SWRI" sheetId="89" r:id="rId8"/>
    <sheet name="Direction" sheetId="63" r:id="rId9"/>
    <sheet name="Top_X" sheetId="64" r:id="rId10"/>
    <sheet name="X-India" sheetId="65" r:id="rId11"/>
    <sheet name="X-China" sheetId="66" r:id="rId12"/>
    <sheet name="X-Other" sheetId="67" r:id="rId13"/>
    <sheet name="Top_M" sheetId="68" r:id="rId14"/>
    <sheet name="M-India" sheetId="69" r:id="rId15"/>
    <sheet name="M-China" sheetId="70" r:id="rId16"/>
    <sheet name="M-Other" sheetId="71" r:id="rId17"/>
    <sheet name="BEC" sheetId="72" r:id="rId18"/>
    <sheet name="Customswise Trade" sheetId="73" r:id="rId19"/>
    <sheet name="M_India$" sheetId="74" r:id="rId20"/>
    <sheet name="X&amp;MPrice Index &amp;TOT" sheetId="75" r:id="rId21"/>
    <sheet name="Migrant Worker" sheetId="76" r:id="rId22"/>
    <sheet name="Tourist Arrival" sheetId="77" r:id="rId23"/>
    <sheet name="BOP" sheetId="90" r:id="rId24"/>
    <sheet name="BoP$" sheetId="91" r:id="rId25"/>
    <sheet name="ReserveRs" sheetId="80" r:id="rId26"/>
    <sheet name="Reserves $" sheetId="81" r:id="rId27"/>
    <sheet name="Exchange Rate" sheetId="82" r:id="rId28"/>
    <sheet name="GBO" sheetId="2" r:id="rId29"/>
    <sheet name="Revenue" sheetId="13" r:id="rId30"/>
    <sheet name="ODD" sheetId="14" r:id="rId31"/>
    <sheet name="MS" sheetId="42" r:id="rId32"/>
    <sheet name="MS y-o-y" sheetId="43" r:id="rId33"/>
    <sheet name="CBS" sheetId="44" r:id="rId34"/>
    <sheet name="CBS y-o-y" sheetId="45" r:id="rId35"/>
    <sheet name="ODCS" sheetId="46" r:id="rId36"/>
    <sheet name="ODCS y-o-y" sheetId="47" r:id="rId37"/>
    <sheet name="CALCB" sheetId="48" r:id="rId38"/>
    <sheet name="CALDB" sheetId="49" r:id="rId39"/>
    <sheet name="CALFC" sheetId="50" r:id="rId40"/>
    <sheet name="Deposits" sheetId="51" r:id="rId41"/>
    <sheet name="Sect credit" sheetId="52" r:id="rId42"/>
    <sheet name="Secu Credit" sheetId="53" r:id="rId43"/>
    <sheet name="Product credit" sheetId="54" r:id="rId44"/>
    <sheet name="Loan to Gov Ent" sheetId="55" r:id="rId45"/>
    <sheet name="Concessional loan" sheetId="56" r:id="rId46"/>
    <sheet name="MO Summary" sheetId="57" r:id="rId47"/>
    <sheet name="Monetary Operation" sheetId="58" r:id="rId48"/>
    <sheet name="Purchase &amp; Sale of FC" sheetId="59" r:id="rId49"/>
    <sheet name="Int Rate" sheetId="60" r:id="rId50"/>
    <sheet name="Inter bank" sheetId="61" r:id="rId51"/>
    <sheet name="TBs 91_364" sheetId="62" r:id="rId52"/>
    <sheet name="Stock Market Indicator" sheetId="36" r:id="rId53"/>
    <sheet name="Issue Approval" sheetId="37" r:id="rId54"/>
    <sheet name="Listed Companies" sheetId="38" r:id="rId55"/>
    <sheet name="Share Market Activities" sheetId="39" r:id="rId56"/>
    <sheet name="Turnover Details" sheetId="40" r:id="rId57"/>
    <sheet name="Securities Listed" sheetId="41" r:id="rId58"/>
    <sheet name="Content" sheetId="101" r:id="rId59"/>
    <sheet name="Price Statistics-Annex" sheetId="92" r:id="rId60"/>
    <sheet name="Foreign_Trade" sheetId="93" r:id="rId61"/>
    <sheet name="BOP- Annex" sheetId="94" r:id="rId62"/>
    <sheet name="Forex_Reseve" sheetId="95" r:id="rId63"/>
    <sheet name="Gov Finance" sheetId="96" r:id="rId64"/>
    <sheet name="Monetary Statistics (A)" sheetId="97" r:id="rId65"/>
    <sheet name="Monetary Statistics (B)" sheetId="98" r:id="rId66"/>
    <sheet name="Interest Rates- monthly series" sheetId="99" r:id="rId67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6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49">#REF!</definedName>
    <definedName name="b" localSheetId="50">#REF!</definedName>
    <definedName name="b" localSheetId="21">#REF!</definedName>
    <definedName name="b" localSheetId="46">#REF!</definedName>
    <definedName name="b" localSheetId="47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Annex'!$A$1:$I$46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Rate'!$B$1:$L$126</definedName>
    <definedName name="_xlnm.Print_Area" localSheetId="60">Foreign_Trade!$B$1:$H$47</definedName>
    <definedName name="_xlnm.Print_Area" localSheetId="62">Forex_Reseve!$B$1:$I$47</definedName>
    <definedName name="_xlnm.Print_Area" localSheetId="28">GBO!$A$1:$I$57</definedName>
    <definedName name="_xlnm.Print_Area" localSheetId="63">'Gov Finance'!$A$1:$E$47</definedName>
    <definedName name="_xlnm.Print_Area" localSheetId="49">'Int Rate'!$A$1:$AN$31</definedName>
    <definedName name="_xlnm.Print_Area" localSheetId="50">'Inter bank'!$A$1:$M$20</definedName>
    <definedName name="_xlnm.Print_Area" localSheetId="66">'Interest Rates- monthly series'!$A$1:$G$46</definedName>
    <definedName name="_xlnm.Print_Area" localSheetId="53">'Issue Approval'!$A$1:$C$22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7">'Monetary Operation'!$A$1:$I$102</definedName>
    <definedName name="_xlnm.Print_Area" localSheetId="64">'Monetary Statistics (A)'!$A$1:$N$58</definedName>
    <definedName name="_xlnm.Print_Area" localSheetId="65">'Monetary Statistics (B)'!$A$1:$N$58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ODD!$A$1:$H$41</definedName>
    <definedName name="_xlnm.Print_Area" localSheetId="59">'Price Statistics-Annex'!$B$1:$Q$46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Indicator'!$A$1:$H$27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D18" i="98" l="1"/>
  <c r="F18" i="98"/>
  <c r="H18" i="98"/>
  <c r="J18" i="98"/>
  <c r="L18" i="98"/>
  <c r="N18" i="98"/>
  <c r="D19" i="98"/>
  <c r="F19" i="98"/>
  <c r="H19" i="98"/>
  <c r="J19" i="98"/>
  <c r="L19" i="98"/>
  <c r="N19" i="98"/>
  <c r="D20" i="98"/>
  <c r="F20" i="98"/>
  <c r="H20" i="98"/>
  <c r="J20" i="98"/>
  <c r="L20" i="98"/>
  <c r="N20" i="98"/>
  <c r="D21" i="98"/>
  <c r="F21" i="98"/>
  <c r="H21" i="98"/>
  <c r="J21" i="98"/>
  <c r="L21" i="98"/>
  <c r="N21" i="98"/>
  <c r="D22" i="98"/>
  <c r="F22" i="98"/>
  <c r="H22" i="98"/>
  <c r="J22" i="98"/>
  <c r="L22" i="98"/>
  <c r="N22" i="98"/>
  <c r="D23" i="98"/>
  <c r="F23" i="98"/>
  <c r="H23" i="98"/>
  <c r="J23" i="98"/>
  <c r="L23" i="98"/>
  <c r="N23" i="98"/>
  <c r="D24" i="98"/>
  <c r="F24" i="98"/>
  <c r="H24" i="98"/>
  <c r="J24" i="98"/>
  <c r="L24" i="98"/>
  <c r="N24" i="98"/>
  <c r="D25" i="98"/>
  <c r="F25" i="98"/>
  <c r="H25" i="98"/>
  <c r="J25" i="98"/>
  <c r="L25" i="98"/>
  <c r="N25" i="98"/>
  <c r="D26" i="98"/>
  <c r="F26" i="98"/>
  <c r="H26" i="98"/>
  <c r="J26" i="98"/>
  <c r="L26" i="98"/>
  <c r="N26" i="98"/>
  <c r="D27" i="98"/>
  <c r="F27" i="98"/>
  <c r="H27" i="98"/>
  <c r="J27" i="98"/>
  <c r="L27" i="98"/>
  <c r="N27" i="98"/>
  <c r="D28" i="98"/>
  <c r="F28" i="98"/>
  <c r="H28" i="98"/>
  <c r="J28" i="98"/>
  <c r="L28" i="98"/>
  <c r="N28" i="98"/>
  <c r="D29" i="98"/>
  <c r="F29" i="98"/>
  <c r="H29" i="98"/>
  <c r="J29" i="98"/>
  <c r="L29" i="98"/>
  <c r="N29" i="98"/>
  <c r="D30" i="98"/>
  <c r="F30" i="98"/>
  <c r="H30" i="98"/>
  <c r="J30" i="98"/>
  <c r="L30" i="98"/>
  <c r="N30" i="98"/>
  <c r="D31" i="98"/>
  <c r="F31" i="98"/>
  <c r="H31" i="98"/>
  <c r="J31" i="98"/>
  <c r="L31" i="98"/>
  <c r="N31" i="98"/>
  <c r="D32" i="98"/>
  <c r="F32" i="98"/>
  <c r="H32" i="98"/>
  <c r="J32" i="98"/>
  <c r="L32" i="98"/>
  <c r="N32" i="98"/>
  <c r="D33" i="98"/>
  <c r="F33" i="98"/>
  <c r="H33" i="98"/>
  <c r="J33" i="98"/>
  <c r="L33" i="98"/>
  <c r="N33" i="98"/>
  <c r="D34" i="98"/>
  <c r="F34" i="98"/>
  <c r="H34" i="98"/>
  <c r="J34" i="98"/>
  <c r="L34" i="98"/>
  <c r="N34" i="98"/>
  <c r="D35" i="98"/>
  <c r="F35" i="98"/>
  <c r="H35" i="98"/>
  <c r="J35" i="98"/>
  <c r="L35" i="98"/>
  <c r="N35" i="98"/>
  <c r="D36" i="98"/>
  <c r="F36" i="98"/>
  <c r="H36" i="98"/>
  <c r="J36" i="98"/>
  <c r="L36" i="98"/>
  <c r="N36" i="98"/>
  <c r="D37" i="98"/>
  <c r="F37" i="98"/>
  <c r="H37" i="98"/>
  <c r="J37" i="98"/>
  <c r="L37" i="98"/>
  <c r="N37" i="98"/>
  <c r="D38" i="98"/>
  <c r="F38" i="98"/>
  <c r="H38" i="98"/>
  <c r="J38" i="98"/>
  <c r="L38" i="98"/>
  <c r="N38" i="98"/>
  <c r="D39" i="98"/>
  <c r="F39" i="98"/>
  <c r="H39" i="98"/>
  <c r="J39" i="98"/>
  <c r="L39" i="98"/>
  <c r="N39" i="98"/>
  <c r="D40" i="98"/>
  <c r="F40" i="98"/>
  <c r="H40" i="98"/>
  <c r="J40" i="98"/>
  <c r="L40" i="98"/>
  <c r="N40" i="98"/>
  <c r="D41" i="98"/>
  <c r="F41" i="98"/>
  <c r="H41" i="98"/>
  <c r="J41" i="98"/>
  <c r="L41" i="98"/>
  <c r="N41" i="98"/>
  <c r="D42" i="98"/>
  <c r="F42" i="98"/>
  <c r="H42" i="98"/>
  <c r="J42" i="98"/>
  <c r="L42" i="98"/>
  <c r="N42" i="98"/>
  <c r="D43" i="98"/>
  <c r="F43" i="98"/>
  <c r="H43" i="98"/>
  <c r="J43" i="98"/>
  <c r="L43" i="98"/>
  <c r="N43" i="98"/>
  <c r="D44" i="98"/>
  <c r="F44" i="98"/>
  <c r="H44" i="98"/>
  <c r="J44" i="98"/>
  <c r="L44" i="98"/>
  <c r="N44" i="98"/>
  <c r="D45" i="98"/>
  <c r="F45" i="98"/>
  <c r="H45" i="98"/>
  <c r="J45" i="98"/>
  <c r="L45" i="98"/>
  <c r="N45" i="98"/>
  <c r="D46" i="98"/>
  <c r="F46" i="98"/>
  <c r="H46" i="98"/>
  <c r="J46" i="98"/>
  <c r="L46" i="98"/>
  <c r="N46" i="98"/>
  <c r="D47" i="98"/>
  <c r="F47" i="98"/>
  <c r="H47" i="98"/>
  <c r="J47" i="98"/>
  <c r="L47" i="98"/>
  <c r="N47" i="98"/>
  <c r="D48" i="98"/>
  <c r="F48" i="98"/>
  <c r="H48" i="98"/>
  <c r="J48" i="98"/>
  <c r="L48" i="98"/>
  <c r="N48" i="98"/>
  <c r="D49" i="98"/>
  <c r="F49" i="98"/>
  <c r="H49" i="98"/>
  <c r="J49" i="98"/>
  <c r="L49" i="98"/>
  <c r="N49" i="98"/>
  <c r="D50" i="98"/>
  <c r="F50" i="98"/>
  <c r="H50" i="98"/>
  <c r="J50" i="98"/>
  <c r="L50" i="98"/>
  <c r="N50" i="98"/>
  <c r="D51" i="98"/>
  <c r="F51" i="98"/>
  <c r="H51" i="98"/>
  <c r="J51" i="98"/>
  <c r="L51" i="98"/>
  <c r="N51" i="98"/>
  <c r="D52" i="98"/>
  <c r="F52" i="98"/>
  <c r="H52" i="98"/>
  <c r="J52" i="98"/>
  <c r="L52" i="98"/>
  <c r="N52" i="98"/>
  <c r="D53" i="98"/>
  <c r="F53" i="98"/>
  <c r="H53" i="98"/>
  <c r="J53" i="98"/>
  <c r="L53" i="98"/>
  <c r="N53" i="98"/>
  <c r="D54" i="98"/>
  <c r="F54" i="98"/>
  <c r="H54" i="98"/>
  <c r="J54" i="98"/>
  <c r="L54" i="98"/>
  <c r="N54" i="98"/>
  <c r="D55" i="98"/>
  <c r="F55" i="98"/>
  <c r="H55" i="98"/>
  <c r="J55" i="98"/>
  <c r="L55" i="98"/>
  <c r="N55" i="98"/>
  <c r="D56" i="98"/>
  <c r="F56" i="98"/>
  <c r="H56" i="98"/>
  <c r="J56" i="98"/>
  <c r="L56" i="98"/>
  <c r="N56" i="98"/>
  <c r="D57" i="98"/>
  <c r="F57" i="98"/>
  <c r="H57" i="98"/>
  <c r="J57" i="98"/>
  <c r="L57" i="98"/>
  <c r="N57" i="98"/>
  <c r="D58" i="98"/>
  <c r="F58" i="98"/>
  <c r="H58" i="98"/>
  <c r="J58" i="98"/>
  <c r="L58" i="98"/>
  <c r="N58" i="98"/>
  <c r="D18" i="97"/>
  <c r="F18" i="97"/>
  <c r="H18" i="97"/>
  <c r="J18" i="97"/>
  <c r="L18" i="97"/>
  <c r="N18" i="97"/>
  <c r="D19" i="97"/>
  <c r="F19" i="97"/>
  <c r="H19" i="97"/>
  <c r="J19" i="97"/>
  <c r="L19" i="97"/>
  <c r="N19" i="97"/>
  <c r="D20" i="97"/>
  <c r="F20" i="97"/>
  <c r="H20" i="97"/>
  <c r="J20" i="97"/>
  <c r="L20" i="97"/>
  <c r="N20" i="97"/>
  <c r="D21" i="97"/>
  <c r="F21" i="97"/>
  <c r="H21" i="97"/>
  <c r="J21" i="97"/>
  <c r="L21" i="97"/>
  <c r="N21" i="97"/>
  <c r="D22" i="97"/>
  <c r="F22" i="97"/>
  <c r="H22" i="97"/>
  <c r="J22" i="97"/>
  <c r="L22" i="97"/>
  <c r="N22" i="97"/>
  <c r="D23" i="97"/>
  <c r="F23" i="97"/>
  <c r="H23" i="97"/>
  <c r="J23" i="97"/>
  <c r="L23" i="97"/>
  <c r="N23" i="97"/>
  <c r="D24" i="97"/>
  <c r="F24" i="97"/>
  <c r="H24" i="97"/>
  <c r="J24" i="97"/>
  <c r="L24" i="97"/>
  <c r="N24" i="97"/>
  <c r="D25" i="97"/>
  <c r="F25" i="97"/>
  <c r="H25" i="97"/>
  <c r="J25" i="97"/>
  <c r="L25" i="97"/>
  <c r="N25" i="97"/>
  <c r="D26" i="97"/>
  <c r="F26" i="97"/>
  <c r="H26" i="97"/>
  <c r="J26" i="97"/>
  <c r="L26" i="97"/>
  <c r="N26" i="97"/>
  <c r="D27" i="97"/>
  <c r="F27" i="97"/>
  <c r="H27" i="97"/>
  <c r="J27" i="97"/>
  <c r="L27" i="97"/>
  <c r="N27" i="97"/>
  <c r="D28" i="97"/>
  <c r="F28" i="97"/>
  <c r="H28" i="97"/>
  <c r="J28" i="97"/>
  <c r="L28" i="97"/>
  <c r="N28" i="97"/>
  <c r="D29" i="97"/>
  <c r="F29" i="97"/>
  <c r="H29" i="97"/>
  <c r="J29" i="97"/>
  <c r="L29" i="97"/>
  <c r="N29" i="97"/>
  <c r="D30" i="97"/>
  <c r="F30" i="97"/>
  <c r="H30" i="97"/>
  <c r="J30" i="97"/>
  <c r="L30" i="97"/>
  <c r="N30" i="97"/>
  <c r="D31" i="97"/>
  <c r="F31" i="97"/>
  <c r="H31" i="97"/>
  <c r="J31" i="97"/>
  <c r="L31" i="97"/>
  <c r="N31" i="97"/>
  <c r="D32" i="97"/>
  <c r="F32" i="97"/>
  <c r="H32" i="97"/>
  <c r="J32" i="97"/>
  <c r="L32" i="97"/>
  <c r="N32" i="97"/>
  <c r="D33" i="97"/>
  <c r="F33" i="97"/>
  <c r="H33" i="97"/>
  <c r="J33" i="97"/>
  <c r="L33" i="97"/>
  <c r="N33" i="97"/>
  <c r="D34" i="97"/>
  <c r="F34" i="97"/>
  <c r="H34" i="97"/>
  <c r="J34" i="97"/>
  <c r="L34" i="97"/>
  <c r="N34" i="97"/>
  <c r="D35" i="97"/>
  <c r="F35" i="97"/>
  <c r="H35" i="97"/>
  <c r="J35" i="97"/>
  <c r="L35" i="97"/>
  <c r="N35" i="97"/>
  <c r="D36" i="97"/>
  <c r="F36" i="97"/>
  <c r="H36" i="97"/>
  <c r="J36" i="97"/>
  <c r="L36" i="97"/>
  <c r="N36" i="97"/>
  <c r="D37" i="97"/>
  <c r="F37" i="97"/>
  <c r="H37" i="97"/>
  <c r="J37" i="97"/>
  <c r="L37" i="97"/>
  <c r="N37" i="97"/>
  <c r="D38" i="97"/>
  <c r="F38" i="97"/>
  <c r="H38" i="97"/>
  <c r="J38" i="97"/>
  <c r="L38" i="97"/>
  <c r="N38" i="97"/>
  <c r="D39" i="97"/>
  <c r="F39" i="97"/>
  <c r="H39" i="97"/>
  <c r="J39" i="97"/>
  <c r="L39" i="97"/>
  <c r="N39" i="97"/>
  <c r="D40" i="97"/>
  <c r="F40" i="97"/>
  <c r="H40" i="97"/>
  <c r="J40" i="97"/>
  <c r="L40" i="97"/>
  <c r="N40" i="97"/>
  <c r="D41" i="97"/>
  <c r="F41" i="97"/>
  <c r="H41" i="97"/>
  <c r="J41" i="97"/>
  <c r="L41" i="97"/>
  <c r="N41" i="97"/>
  <c r="D42" i="97"/>
  <c r="F42" i="97"/>
  <c r="H42" i="97"/>
  <c r="J42" i="97"/>
  <c r="L42" i="97"/>
  <c r="N42" i="97"/>
  <c r="D43" i="97"/>
  <c r="F43" i="97"/>
  <c r="H43" i="97"/>
  <c r="J43" i="97"/>
  <c r="L43" i="97"/>
  <c r="N43" i="97"/>
  <c r="D44" i="97"/>
  <c r="F44" i="97"/>
  <c r="H44" i="97"/>
  <c r="J44" i="97"/>
  <c r="L44" i="97"/>
  <c r="N44" i="97"/>
  <c r="D45" i="97"/>
  <c r="F45" i="97"/>
  <c r="H45" i="97"/>
  <c r="J45" i="97"/>
  <c r="L45" i="97"/>
  <c r="N45" i="97"/>
  <c r="D46" i="97"/>
  <c r="F46" i="97"/>
  <c r="H46" i="97"/>
  <c r="J46" i="97"/>
  <c r="L46" i="97"/>
  <c r="N46" i="97"/>
  <c r="D47" i="97"/>
  <c r="F47" i="97"/>
  <c r="H47" i="97"/>
  <c r="J47" i="97"/>
  <c r="L47" i="97"/>
  <c r="N47" i="97"/>
  <c r="D48" i="97"/>
  <c r="F48" i="97"/>
  <c r="H48" i="97"/>
  <c r="J48" i="97"/>
  <c r="L48" i="97"/>
  <c r="N48" i="97"/>
  <c r="D49" i="97"/>
  <c r="F49" i="97"/>
  <c r="H49" i="97"/>
  <c r="J49" i="97"/>
  <c r="L49" i="97"/>
  <c r="N49" i="97"/>
  <c r="D50" i="97"/>
  <c r="F50" i="97"/>
  <c r="H50" i="97"/>
  <c r="J50" i="97"/>
  <c r="L50" i="97"/>
  <c r="N50" i="97"/>
  <c r="D51" i="97"/>
  <c r="F51" i="97"/>
  <c r="H51" i="97"/>
  <c r="J51" i="97"/>
  <c r="L51" i="97"/>
  <c r="N51" i="97"/>
  <c r="D52" i="97"/>
  <c r="F52" i="97"/>
  <c r="H52" i="97"/>
  <c r="J52" i="97"/>
  <c r="L52" i="97"/>
  <c r="N52" i="97"/>
  <c r="D53" i="97"/>
  <c r="F53" i="97"/>
  <c r="H53" i="97"/>
  <c r="J53" i="97"/>
  <c r="L53" i="97"/>
  <c r="N53" i="97"/>
  <c r="D54" i="97"/>
  <c r="F54" i="97"/>
  <c r="H54" i="97"/>
  <c r="J54" i="97"/>
  <c r="L54" i="97"/>
  <c r="N54" i="97"/>
  <c r="D55" i="97"/>
  <c r="F55" i="97"/>
  <c r="H55" i="97"/>
  <c r="J55" i="97"/>
  <c r="L55" i="97"/>
  <c r="N55" i="97"/>
  <c r="D56" i="97"/>
  <c r="F56" i="97"/>
  <c r="H56" i="97"/>
  <c r="J56" i="97"/>
  <c r="L56" i="97"/>
  <c r="N56" i="97"/>
  <c r="D57" i="97"/>
  <c r="F57" i="97"/>
  <c r="H57" i="97"/>
  <c r="J57" i="97"/>
  <c r="L57" i="97"/>
  <c r="N57" i="97"/>
  <c r="D58" i="97"/>
  <c r="F58" i="97"/>
  <c r="H58" i="97"/>
  <c r="J58" i="97"/>
  <c r="L58" i="97"/>
  <c r="N58" i="97"/>
  <c r="E18" i="93"/>
  <c r="G18" i="93"/>
  <c r="E19" i="93"/>
  <c r="G19" i="93"/>
  <c r="E20" i="93"/>
  <c r="G20" i="93"/>
  <c r="E21" i="93"/>
  <c r="G21" i="93"/>
  <c r="E22" i="93"/>
  <c r="G22" i="93"/>
  <c r="E23" i="93"/>
  <c r="G23" i="93"/>
  <c r="E24" i="93"/>
  <c r="G24" i="93"/>
  <c r="E25" i="93"/>
  <c r="G25" i="93"/>
  <c r="E26" i="93"/>
  <c r="G26" i="93"/>
  <c r="E27" i="93"/>
  <c r="G27" i="93"/>
  <c r="E28" i="93"/>
  <c r="G28" i="93"/>
  <c r="E29" i="93"/>
  <c r="G29" i="93"/>
  <c r="E30" i="93"/>
  <c r="G30" i="93"/>
  <c r="E31" i="93"/>
  <c r="G31" i="93"/>
  <c r="E32" i="93"/>
  <c r="G32" i="93"/>
  <c r="E33" i="93"/>
  <c r="G33" i="93"/>
  <c r="E34" i="93"/>
  <c r="G34" i="93"/>
  <c r="E35" i="93"/>
  <c r="G35" i="93"/>
  <c r="E36" i="93"/>
  <c r="G36" i="93"/>
  <c r="E37" i="93"/>
  <c r="G37" i="93"/>
  <c r="E38" i="93"/>
  <c r="G38" i="93"/>
  <c r="E39" i="93"/>
  <c r="G39" i="93"/>
  <c r="E40" i="93"/>
  <c r="G40" i="93"/>
  <c r="E41" i="93"/>
  <c r="G41" i="93"/>
  <c r="E42" i="93"/>
  <c r="G42" i="93"/>
  <c r="E43" i="93"/>
  <c r="G43" i="93"/>
  <c r="E44" i="93"/>
  <c r="G44" i="93"/>
  <c r="E45" i="93"/>
  <c r="G45" i="93"/>
  <c r="E46" i="93"/>
  <c r="G46" i="93"/>
  <c r="I9" i="89" l="1"/>
  <c r="J9" i="89"/>
  <c r="K9" i="89"/>
  <c r="L9" i="89"/>
  <c r="I10" i="89"/>
  <c r="J10" i="89"/>
  <c r="K10" i="89"/>
  <c r="L10" i="89"/>
  <c r="I11" i="89"/>
  <c r="J11" i="89"/>
  <c r="K11" i="89"/>
  <c r="L11" i="89"/>
  <c r="I12" i="89"/>
  <c r="J12" i="89"/>
  <c r="K12" i="89"/>
  <c r="L12" i="89"/>
  <c r="I13" i="89"/>
  <c r="J13" i="89"/>
  <c r="K13" i="89"/>
  <c r="L13" i="89"/>
  <c r="I14" i="89"/>
  <c r="J14" i="89"/>
  <c r="K14" i="89"/>
  <c r="L14" i="89"/>
  <c r="I15" i="89"/>
  <c r="J15" i="89"/>
  <c r="K15" i="89"/>
  <c r="L15" i="89"/>
  <c r="I16" i="89"/>
  <c r="J16" i="89"/>
  <c r="K16" i="89"/>
  <c r="L16" i="89"/>
  <c r="I17" i="89"/>
  <c r="J17" i="89"/>
  <c r="K17" i="89"/>
  <c r="L17" i="89"/>
  <c r="I18" i="89"/>
  <c r="J18" i="89"/>
  <c r="K18" i="89"/>
  <c r="L18" i="89"/>
  <c r="I19" i="89"/>
  <c r="J19" i="89"/>
  <c r="K19" i="89"/>
  <c r="L19" i="89"/>
  <c r="I20" i="89"/>
  <c r="J20" i="89"/>
  <c r="K20" i="89"/>
  <c r="L20" i="89"/>
  <c r="I21" i="89"/>
  <c r="J21" i="89"/>
  <c r="K21" i="89"/>
  <c r="L21" i="89"/>
  <c r="I22" i="89"/>
  <c r="J22" i="89"/>
  <c r="K22" i="89"/>
  <c r="L22" i="89"/>
  <c r="I23" i="89"/>
  <c r="J23" i="89"/>
  <c r="K23" i="89"/>
  <c r="L23" i="89"/>
  <c r="I24" i="89"/>
  <c r="J24" i="89"/>
  <c r="K24" i="89"/>
  <c r="L24" i="89"/>
  <c r="I25" i="89"/>
  <c r="J25" i="89"/>
  <c r="K25" i="89"/>
  <c r="L25" i="89"/>
  <c r="I26" i="89"/>
  <c r="J26" i="89"/>
  <c r="K26" i="89"/>
  <c r="L26" i="89"/>
  <c r="I27" i="89"/>
  <c r="J27" i="89"/>
  <c r="K27" i="89"/>
  <c r="L27" i="89"/>
  <c r="I28" i="89"/>
  <c r="J28" i="89"/>
  <c r="K28" i="89"/>
  <c r="L28" i="89"/>
  <c r="I29" i="89"/>
  <c r="J29" i="89"/>
  <c r="K29" i="89"/>
  <c r="L29" i="89"/>
  <c r="I30" i="89"/>
  <c r="J30" i="89"/>
  <c r="K30" i="89"/>
  <c r="L30" i="89"/>
  <c r="I31" i="89"/>
  <c r="J31" i="89"/>
  <c r="K31" i="89"/>
  <c r="L31" i="89"/>
  <c r="I32" i="89"/>
  <c r="J32" i="89"/>
  <c r="K32" i="89"/>
  <c r="L32" i="89"/>
  <c r="I33" i="89"/>
  <c r="J33" i="89"/>
  <c r="K33" i="89"/>
  <c r="L33" i="89"/>
  <c r="I34" i="89"/>
  <c r="J34" i="89"/>
  <c r="K34" i="89"/>
  <c r="L34" i="89"/>
  <c r="I35" i="89"/>
  <c r="J35" i="89"/>
  <c r="K35" i="89"/>
  <c r="L35" i="89"/>
  <c r="I36" i="89"/>
  <c r="J36" i="89"/>
  <c r="K36" i="89"/>
  <c r="L36" i="89"/>
  <c r="I37" i="89"/>
  <c r="J37" i="89"/>
  <c r="K37" i="89"/>
  <c r="L37" i="89"/>
  <c r="I38" i="89"/>
  <c r="J38" i="89"/>
  <c r="K38" i="89"/>
  <c r="L38" i="89"/>
  <c r="I39" i="89"/>
  <c r="J39" i="89"/>
  <c r="K39" i="89"/>
  <c r="L39" i="89"/>
  <c r="I40" i="89"/>
  <c r="J40" i="89"/>
  <c r="K40" i="89"/>
  <c r="L40" i="89"/>
  <c r="I41" i="89"/>
  <c r="J41" i="89"/>
  <c r="K41" i="89"/>
  <c r="L41" i="89"/>
  <c r="I42" i="89"/>
  <c r="J42" i="89"/>
  <c r="K42" i="89"/>
  <c r="L42" i="89"/>
  <c r="I43" i="89"/>
  <c r="J43" i="89"/>
  <c r="K43" i="89"/>
  <c r="L43" i="89"/>
  <c r="I44" i="89"/>
  <c r="J44" i="89"/>
  <c r="K44" i="89"/>
  <c r="L44" i="89"/>
  <c r="I45" i="89"/>
  <c r="J45" i="89"/>
  <c r="K45" i="89"/>
  <c r="L45" i="89"/>
  <c r="I46" i="89"/>
  <c r="J46" i="89"/>
  <c r="K46" i="89"/>
  <c r="L46" i="89"/>
  <c r="I47" i="89"/>
  <c r="J47" i="89"/>
  <c r="K47" i="89"/>
  <c r="L47" i="89"/>
  <c r="I48" i="89"/>
  <c r="J48" i="89"/>
  <c r="K48" i="89"/>
  <c r="L48" i="89"/>
  <c r="I49" i="89"/>
  <c r="J49" i="89"/>
  <c r="K49" i="89"/>
  <c r="L49" i="89"/>
  <c r="E8" i="88"/>
  <c r="E9" i="88"/>
  <c r="E10" i="88"/>
  <c r="E11" i="88"/>
  <c r="E12" i="88"/>
  <c r="E13" i="88"/>
  <c r="E14" i="88"/>
  <c r="E15" i="88"/>
  <c r="E16" i="88"/>
  <c r="E17" i="88"/>
  <c r="E18" i="88"/>
  <c r="E19" i="88"/>
  <c r="D20" i="88"/>
  <c r="F20" i="88"/>
  <c r="G20" i="88"/>
  <c r="D7" i="86"/>
  <c r="G7" i="86"/>
  <c r="J7" i="86"/>
  <c r="D8" i="86"/>
  <c r="G8" i="86"/>
  <c r="J8" i="86"/>
  <c r="D9" i="86"/>
  <c r="G9" i="86"/>
  <c r="J9" i="86"/>
  <c r="D10" i="86"/>
  <c r="G10" i="86"/>
  <c r="J10" i="86"/>
  <c r="D11" i="86"/>
  <c r="G11" i="86"/>
  <c r="J11" i="86"/>
  <c r="D12" i="86"/>
  <c r="G12" i="86"/>
  <c r="D13" i="86"/>
  <c r="G13" i="86"/>
  <c r="D14" i="86"/>
  <c r="G14" i="86"/>
  <c r="D15" i="86"/>
  <c r="G15" i="86"/>
  <c r="D16" i="86"/>
  <c r="G16" i="86"/>
  <c r="D17" i="86"/>
  <c r="G17" i="86"/>
  <c r="D18" i="86"/>
  <c r="G18" i="86"/>
  <c r="B19" i="86"/>
  <c r="C19" i="86"/>
  <c r="E19" i="86"/>
  <c r="F19" i="86"/>
  <c r="H19" i="86"/>
  <c r="I19" i="86"/>
  <c r="B20" i="85"/>
  <c r="C20" i="85"/>
  <c r="D20" i="85"/>
  <c r="E20" i="85"/>
  <c r="F20" i="85"/>
  <c r="G20" i="85"/>
  <c r="J19" i="81"/>
  <c r="K19" i="81"/>
  <c r="Q17" i="77"/>
  <c r="P18" i="74"/>
  <c r="F7" i="73"/>
  <c r="I7" i="73"/>
  <c r="F8" i="73"/>
  <c r="I8" i="73"/>
  <c r="F9" i="73"/>
  <c r="I9" i="73"/>
  <c r="F10" i="73"/>
  <c r="I10" i="73"/>
  <c r="F11" i="73"/>
  <c r="I11" i="73"/>
  <c r="F12" i="73"/>
  <c r="I12" i="73"/>
  <c r="F13" i="73"/>
  <c r="I13" i="73"/>
  <c r="F14" i="73"/>
  <c r="I14" i="73"/>
  <c r="F15" i="73"/>
  <c r="I15" i="73"/>
  <c r="I16" i="73"/>
  <c r="F18" i="73"/>
  <c r="I18" i="73"/>
  <c r="F19" i="73"/>
  <c r="I19" i="73"/>
  <c r="F20" i="73"/>
  <c r="I20" i="73"/>
  <c r="D21" i="73"/>
  <c r="E21" i="73"/>
  <c r="F21" i="73" s="1"/>
  <c r="G21" i="73"/>
  <c r="H21" i="73"/>
  <c r="I21" i="73" s="1"/>
  <c r="E7" i="68"/>
  <c r="G7" i="68"/>
  <c r="H7" i="68"/>
  <c r="E8" i="68"/>
  <c r="G8" i="68"/>
  <c r="H8" i="68"/>
  <c r="E9" i="68"/>
  <c r="G9" i="68"/>
  <c r="H9" i="68"/>
  <c r="E10" i="68"/>
  <c r="G10" i="68"/>
  <c r="H10" i="68"/>
  <c r="E11" i="68"/>
  <c r="G11" i="68"/>
  <c r="H11" i="68"/>
  <c r="E12" i="68"/>
  <c r="G12" i="68"/>
  <c r="H12" i="68"/>
  <c r="E13" i="68"/>
  <c r="G13" i="68"/>
  <c r="H13" i="68"/>
  <c r="E14" i="68"/>
  <c r="G14" i="68"/>
  <c r="H14" i="68"/>
  <c r="E15" i="68"/>
  <c r="G15" i="68"/>
  <c r="H15" i="68"/>
  <c r="E16" i="68"/>
  <c r="G16" i="68"/>
  <c r="H16" i="68"/>
  <c r="E17" i="68"/>
  <c r="G17" i="68"/>
  <c r="H17" i="68"/>
  <c r="E18" i="68"/>
  <c r="G18" i="68"/>
  <c r="H18" i="68"/>
  <c r="E19" i="68"/>
  <c r="G19" i="68"/>
  <c r="H19" i="68"/>
  <c r="E20" i="68"/>
  <c r="G20" i="68"/>
  <c r="H20" i="68"/>
  <c r="E21" i="68"/>
  <c r="G21" i="68"/>
  <c r="H21" i="68"/>
  <c r="E22" i="68"/>
  <c r="G22" i="68"/>
  <c r="H22" i="68"/>
  <c r="E23" i="68"/>
  <c r="G23" i="68"/>
  <c r="H23" i="68"/>
  <c r="E24" i="68"/>
  <c r="G24" i="68"/>
  <c r="H24" i="68"/>
  <c r="E25" i="68"/>
  <c r="G25" i="68"/>
  <c r="H25" i="68"/>
  <c r="E26" i="68"/>
  <c r="G26" i="68"/>
  <c r="H26" i="68"/>
  <c r="D27" i="68"/>
  <c r="E27" i="68" s="1"/>
  <c r="F27" i="68"/>
  <c r="G27" i="68" s="1"/>
  <c r="H27" i="68"/>
  <c r="E29" i="68"/>
  <c r="G29" i="68"/>
  <c r="H29" i="68"/>
  <c r="E7" i="64"/>
  <c r="G7" i="64"/>
  <c r="H7" i="64"/>
  <c r="E8" i="64"/>
  <c r="G8" i="64"/>
  <c r="H8" i="64"/>
  <c r="E9" i="64"/>
  <c r="G9" i="64"/>
  <c r="H9" i="64"/>
  <c r="E10" i="64"/>
  <c r="G10" i="64"/>
  <c r="H10" i="64"/>
  <c r="E11" i="64"/>
  <c r="G11" i="64"/>
  <c r="H11" i="64"/>
  <c r="E12" i="64"/>
  <c r="G12" i="64"/>
  <c r="H12" i="64"/>
  <c r="E13" i="64"/>
  <c r="G13" i="64"/>
  <c r="H13" i="64"/>
  <c r="E14" i="64"/>
  <c r="G14" i="64"/>
  <c r="H14" i="64"/>
  <c r="E15" i="64"/>
  <c r="G15" i="64"/>
  <c r="H15" i="64"/>
  <c r="E16" i="64"/>
  <c r="G16" i="64"/>
  <c r="H16" i="64"/>
  <c r="E17" i="64"/>
  <c r="G17" i="64"/>
  <c r="H17" i="64"/>
  <c r="E18" i="64"/>
  <c r="G18" i="64"/>
  <c r="H18" i="64"/>
  <c r="E19" i="64"/>
  <c r="G19" i="64"/>
  <c r="H19" i="64"/>
  <c r="E20" i="64"/>
  <c r="G20" i="64"/>
  <c r="H20" i="64"/>
  <c r="E21" i="64"/>
  <c r="G21" i="64"/>
  <c r="H21" i="64"/>
  <c r="E22" i="64"/>
  <c r="G22" i="64"/>
  <c r="H22" i="64"/>
  <c r="E23" i="64"/>
  <c r="G23" i="64"/>
  <c r="H23" i="64"/>
  <c r="E24" i="64"/>
  <c r="G24" i="64"/>
  <c r="H24" i="64"/>
  <c r="E25" i="64"/>
  <c r="G25" i="64"/>
  <c r="H25" i="64"/>
  <c r="E26" i="64"/>
  <c r="G26" i="64"/>
  <c r="H26" i="64"/>
  <c r="D27" i="64"/>
  <c r="D28" i="64" s="1"/>
  <c r="E28" i="64" s="1"/>
  <c r="E27" i="64"/>
  <c r="F27" i="64"/>
  <c r="H27" i="64" s="1"/>
  <c r="E29" i="64"/>
  <c r="G29" i="64"/>
  <c r="H29" i="64"/>
  <c r="H32" i="64"/>
  <c r="B19" i="61"/>
  <c r="D19" i="61"/>
  <c r="F19" i="61"/>
  <c r="H19" i="61"/>
  <c r="J19" i="61"/>
  <c r="L19" i="61"/>
  <c r="F8" i="59"/>
  <c r="G8" i="59"/>
  <c r="G20" i="59" s="1"/>
  <c r="L8" i="59"/>
  <c r="M8" i="59"/>
  <c r="M20" i="59" s="1"/>
  <c r="F9" i="59"/>
  <c r="G9" i="59"/>
  <c r="L9" i="59"/>
  <c r="M9" i="59"/>
  <c r="F10" i="59"/>
  <c r="F20" i="59" s="1"/>
  <c r="G10" i="59"/>
  <c r="L10" i="59"/>
  <c r="M10" i="59"/>
  <c r="F11" i="59"/>
  <c r="G11" i="59"/>
  <c r="L11" i="59"/>
  <c r="M11" i="59"/>
  <c r="F12" i="59"/>
  <c r="G12" i="59"/>
  <c r="L12" i="59"/>
  <c r="M12" i="59"/>
  <c r="F13" i="59"/>
  <c r="G13" i="59"/>
  <c r="L13" i="59"/>
  <c r="M13" i="59"/>
  <c r="F14" i="59"/>
  <c r="G14" i="59"/>
  <c r="L14" i="59"/>
  <c r="M14" i="59"/>
  <c r="F15" i="59"/>
  <c r="G15" i="59"/>
  <c r="L15" i="59"/>
  <c r="M15" i="59"/>
  <c r="F16" i="59"/>
  <c r="G16" i="59"/>
  <c r="L16" i="59"/>
  <c r="M16" i="59"/>
  <c r="F17" i="59"/>
  <c r="G17" i="59"/>
  <c r="L17" i="59"/>
  <c r="M17" i="59"/>
  <c r="F18" i="59"/>
  <c r="G18" i="59"/>
  <c r="L18" i="59"/>
  <c r="M18" i="59"/>
  <c r="F19" i="59"/>
  <c r="G19" i="59"/>
  <c r="L19" i="59"/>
  <c r="M19" i="59"/>
  <c r="B20" i="59"/>
  <c r="C20" i="59"/>
  <c r="D20" i="59"/>
  <c r="E20" i="59"/>
  <c r="H20" i="59"/>
  <c r="I20" i="59"/>
  <c r="J20" i="59"/>
  <c r="K20" i="59"/>
  <c r="L20" i="59"/>
  <c r="N20" i="59"/>
  <c r="O20" i="59"/>
  <c r="P20" i="59"/>
  <c r="Q20" i="59"/>
  <c r="L27" i="59"/>
  <c r="W27" i="59"/>
  <c r="L28" i="59"/>
  <c r="W28" i="59"/>
  <c r="L29" i="59"/>
  <c r="W29" i="59"/>
  <c r="L30" i="59"/>
  <c r="W30" i="59"/>
  <c r="L31" i="59"/>
  <c r="W31" i="59"/>
  <c r="L32" i="59"/>
  <c r="W32" i="59"/>
  <c r="L33" i="59"/>
  <c r="W33" i="59"/>
  <c r="L34" i="59"/>
  <c r="W34" i="59"/>
  <c r="L35" i="59"/>
  <c r="W35" i="59"/>
  <c r="L36" i="59"/>
  <c r="W36" i="59"/>
  <c r="L37" i="59"/>
  <c r="W37" i="59"/>
  <c r="L38" i="59"/>
  <c r="W38" i="59"/>
  <c r="B39" i="59"/>
  <c r="C39" i="59"/>
  <c r="D39" i="59"/>
  <c r="E39" i="59"/>
  <c r="F39" i="59"/>
  <c r="G39" i="59"/>
  <c r="H39" i="59"/>
  <c r="I39" i="59"/>
  <c r="J39" i="59"/>
  <c r="K39" i="59"/>
  <c r="M39" i="59"/>
  <c r="N39" i="59"/>
  <c r="O39" i="59"/>
  <c r="P39" i="59"/>
  <c r="Q39" i="59"/>
  <c r="R39" i="59"/>
  <c r="S39" i="59"/>
  <c r="T39" i="59"/>
  <c r="U39" i="59"/>
  <c r="V39" i="59"/>
  <c r="B19" i="58"/>
  <c r="D19" i="58"/>
  <c r="F19" i="58"/>
  <c r="H19" i="58"/>
  <c r="B35" i="58"/>
  <c r="D35" i="58"/>
  <c r="F35" i="58"/>
  <c r="H35" i="58"/>
  <c r="B51" i="58"/>
  <c r="D51" i="58"/>
  <c r="F51" i="58"/>
  <c r="H51" i="58"/>
  <c r="B67" i="58"/>
  <c r="D67" i="58"/>
  <c r="F67" i="58"/>
  <c r="H67" i="58"/>
  <c r="B84" i="58"/>
  <c r="D84" i="58"/>
  <c r="F84" i="58"/>
  <c r="H84" i="58"/>
  <c r="B101" i="58"/>
  <c r="C101" i="58"/>
  <c r="F50" i="54"/>
  <c r="G50" i="54" s="1"/>
  <c r="H50" i="54"/>
  <c r="I50" i="54" s="1"/>
  <c r="B5" i="53"/>
  <c r="D5" i="53"/>
  <c r="F5" i="53"/>
  <c r="F5" i="55" s="1"/>
  <c r="B6" i="53"/>
  <c r="C6" i="53"/>
  <c r="D6" i="53"/>
  <c r="E6" i="53"/>
  <c r="F6" i="53"/>
  <c r="F6" i="55" s="1"/>
  <c r="H6" i="53"/>
  <c r="H6" i="55" s="1"/>
  <c r="G27" i="64" l="1"/>
  <c r="D19" i="86"/>
  <c r="W39" i="59"/>
  <c r="E20" i="88"/>
  <c r="J19" i="86"/>
  <c r="L39" i="59"/>
  <c r="G19" i="86"/>
  <c r="F28" i="64"/>
  <c r="H28" i="64" s="1"/>
  <c r="D28" i="68"/>
  <c r="E28" i="68" s="1"/>
  <c r="F28" i="68"/>
  <c r="G34" i="14"/>
  <c r="E38" i="14"/>
  <c r="C38" i="14"/>
  <c r="F37" i="14"/>
  <c r="E37" i="14"/>
  <c r="H37" i="14" s="1"/>
  <c r="D37" i="14"/>
  <c r="G37" i="14" s="1"/>
  <c r="C37" i="14"/>
  <c r="F36" i="14"/>
  <c r="E36" i="14"/>
  <c r="D36" i="14"/>
  <c r="C36" i="14"/>
  <c r="F35" i="14"/>
  <c r="E35" i="14"/>
  <c r="D35" i="14"/>
  <c r="G35" i="14" s="1"/>
  <c r="C35" i="14"/>
  <c r="F34" i="14"/>
  <c r="H34" i="14" s="1"/>
  <c r="E34" i="14"/>
  <c r="D34" i="14"/>
  <c r="C34" i="14"/>
  <c r="G33" i="14"/>
  <c r="H32" i="14"/>
  <c r="G32" i="14"/>
  <c r="D32" i="14"/>
  <c r="H31" i="14"/>
  <c r="G31" i="14"/>
  <c r="H30" i="14"/>
  <c r="G30" i="14"/>
  <c r="F29" i="14"/>
  <c r="H29" i="14" s="1"/>
  <c r="D29" i="14"/>
  <c r="G29" i="14" s="1"/>
  <c r="H28" i="14"/>
  <c r="G28" i="14"/>
  <c r="H27" i="14"/>
  <c r="G27" i="14"/>
  <c r="H26" i="14"/>
  <c r="G26" i="14"/>
  <c r="H25" i="14"/>
  <c r="G25" i="14"/>
  <c r="H24" i="14"/>
  <c r="G24" i="14"/>
  <c r="H23" i="14"/>
  <c r="G23" i="14"/>
  <c r="D23" i="14"/>
  <c r="H22" i="14"/>
  <c r="G22" i="14"/>
  <c r="H21" i="14"/>
  <c r="G21" i="14"/>
  <c r="H20" i="14"/>
  <c r="G20" i="14"/>
  <c r="H19" i="14"/>
  <c r="G19" i="14"/>
  <c r="H18" i="14"/>
  <c r="G18" i="14"/>
  <c r="F17" i="14"/>
  <c r="H17" i="14" s="1"/>
  <c r="D17" i="14"/>
  <c r="D38" i="14" s="1"/>
  <c r="G38" i="14" s="1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F6" i="14"/>
  <c r="H6" i="14" s="1"/>
  <c r="D6" i="14"/>
  <c r="G6" i="14" s="1"/>
  <c r="E18" i="13"/>
  <c r="C18" i="13"/>
  <c r="F17" i="13"/>
  <c r="E17" i="13"/>
  <c r="D17" i="13"/>
  <c r="D18" i="13" s="1"/>
  <c r="C17" i="13"/>
  <c r="B17" i="13"/>
  <c r="B18" i="13" s="1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G36" i="14" l="1"/>
  <c r="H36" i="14"/>
  <c r="G28" i="64"/>
  <c r="I8" i="13"/>
  <c r="H35" i="14"/>
  <c r="H28" i="68"/>
  <c r="G28" i="68"/>
  <c r="F38" i="14"/>
  <c r="H38" i="14" s="1"/>
  <c r="G17" i="14"/>
  <c r="F33" i="14"/>
  <c r="H33" i="14" s="1"/>
  <c r="I9" i="13"/>
  <c r="I7" i="13"/>
  <c r="I11" i="13"/>
  <c r="I15" i="13"/>
  <c r="H17" i="13"/>
  <c r="I12" i="13"/>
  <c r="I16" i="13"/>
  <c r="I13" i="13"/>
  <c r="I10" i="13"/>
  <c r="I14" i="13"/>
  <c r="I18" i="13"/>
  <c r="G18" i="13"/>
  <c r="G17" i="13"/>
  <c r="F18" i="13"/>
  <c r="J17" i="13"/>
  <c r="J7" i="13"/>
  <c r="J8" i="13"/>
  <c r="J9" i="13"/>
  <c r="J10" i="13"/>
  <c r="J11" i="13"/>
  <c r="J12" i="13"/>
  <c r="J13" i="13"/>
  <c r="J14" i="13"/>
  <c r="J15" i="13"/>
  <c r="J16" i="13"/>
  <c r="I17" i="13"/>
  <c r="H18" i="13" l="1"/>
  <c r="J18" i="13"/>
</calcChain>
</file>

<file path=xl/sharedStrings.xml><?xml version="1.0" encoding="utf-8"?>
<sst xmlns="http://schemas.openxmlformats.org/spreadsheetml/2006/main" count="4032" uniqueCount="1600">
  <si>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</si>
  <si>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</si>
  <si>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</si>
  <si>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</si>
  <si>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</si>
  <si>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</si>
  <si>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</si>
  <si>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</si>
  <si>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</si>
  <si>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</si>
  <si>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</si>
  <si>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</si>
  <si>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</si>
  <si>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</si>
  <si>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</si>
  <si>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</si>
  <si>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</si>
  <si>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</si>
  <si>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</si>
  <si>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</si>
  <si>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</si>
  <si>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</si>
  <si>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</si>
  <si>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</si>
  <si>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</si>
  <si>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</si>
  <si>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</si>
  <si>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</si>
  <si>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</si>
  <si>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</si>
  <si>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</si>
  <si>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</si>
  <si>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</si>
  <si>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</si>
  <si>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</si>
  <si>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</si>
  <si>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</si>
  <si>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</si>
  <si>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</si>
  <si>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</si>
  <si>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</si>
  <si>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</si>
  <si>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</si>
  <si>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</si>
  <si>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</si>
  <si>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</si>
  <si>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</si>
  <si>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</si>
  <si>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</si>
  <si>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</si>
  <si>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</si>
  <si>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</si>
  <si>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</si>
  <si>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</si>
  <si>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Amount Change
 (Mid-Jul to Mid-Sep)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</si>
  <si>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</si>
  <si>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</si>
  <si>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</si>
  <si>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</si>
  <si>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</si>
  <si>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</si>
  <si>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</si>
  <si>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</si>
  <si>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</si>
  <si>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</si>
  <si>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</si>
  <si>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</si>
  <si>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</si>
  <si>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</si>
  <si>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</si>
  <si>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</si>
  <si>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</si>
  <si>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</si>
  <si>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</si>
  <si>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</si>
  <si>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</si>
  <si>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</si>
  <si>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</si>
  <si>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</si>
  <si>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</si>
  <si>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</si>
  <si>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</si>
  <si>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</si>
  <si>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</si>
  <si>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</si>
  <si>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</si>
  <si>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</si>
  <si>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</si>
  <si>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</si>
  <si>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</si>
  <si>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</si>
  <si>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</si>
  <si>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</si>
  <si>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</si>
  <si>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</si>
  <si>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</si>
  <si>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</si>
  <si>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</si>
  <si>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</si>
  <si>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</si>
  <si>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</si>
  <si>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</si>
  <si>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</si>
  <si>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</si>
  <si>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</si>
  <si>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</si>
  <si>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</si>
  <si>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</si>
  <si>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</si>
  <si>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</si>
  <si>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</si>
  <si>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</si>
  <si>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</si>
  <si>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</si>
  <si>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</si>
  <si>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</si>
  <si>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</si>
  <si>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</si>
  <si>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</si>
  <si>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</si>
  <si>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</si>
  <si>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</si>
  <si>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</si>
  <si>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</si>
  <si>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</si>
  <si>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</si>
  <si>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</si>
  <si>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</si>
  <si>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</si>
  <si>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</si>
  <si>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</si>
  <si>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</si>
  <si>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</si>
  <si>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</si>
  <si>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</si>
  <si>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</si>
  <si>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</si>
  <si>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</si>
  <si>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</si>
  <si>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</si>
  <si>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</si>
  <si>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</si>
  <si>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</si>
  <si>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</si>
  <si>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</si>
  <si>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</si>
  <si>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</si>
  <si>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</si>
  <si>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</si>
  <si>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</si>
  <si>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</si>
  <si>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</si>
  <si>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</si>
  <si>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</si>
  <si>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</si>
  <si>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</si>
  <si>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</si>
  <si>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</si>
  <si>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</si>
  <si>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</si>
  <si>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</si>
  <si>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</si>
  <si>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</si>
  <si>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</si>
  <si>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</si>
  <si>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</si>
  <si>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</si>
  <si>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</si>
  <si>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</si>
  <si>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</si>
  <si>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</si>
  <si>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</si>
  <si>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</si>
  <si>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</si>
  <si>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</si>
  <si>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</si>
  <si>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</si>
  <si>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</si>
  <si>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</si>
  <si>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</si>
  <si>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</si>
  <si>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</si>
  <si>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</si>
  <si>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</si>
  <si>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</si>
  <si>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</si>
  <si>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</si>
  <si>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</si>
  <si>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</si>
  <si>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</si>
  <si>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</si>
  <si>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</si>
  <si>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</si>
  <si>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</si>
  <si>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</si>
  <si>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</si>
  <si>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</si>
  <si>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</si>
  <si>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</si>
  <si>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</si>
  <si>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</si>
  <si>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</si>
  <si>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</si>
  <si>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</si>
  <si>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</si>
  <si>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</si>
  <si>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</si>
  <si>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</si>
  <si>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</si>
  <si>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</si>
  <si>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</si>
  <si>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</si>
  <si>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</si>
  <si>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</si>
  <si>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</si>
  <si>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</si>
  <si>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</si>
  <si>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</si>
  <si>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</si>
  <si>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</si>
  <si>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</si>
  <si>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</si>
  <si>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</si>
  <si>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</si>
  <si>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</si>
  <si>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</si>
  <si>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</si>
  <si>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</si>
  <si>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</si>
  <si>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</si>
  <si>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</si>
  <si>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</si>
  <si>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</si>
  <si>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</si>
  <si>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</si>
  <si>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</si>
  <si>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</si>
  <si>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</si>
  <si>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</si>
  <si>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</si>
  <si>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 xml:space="preserve">Total resources available to the Government </t>
  </si>
  <si>
    <t xml:space="preserve">          Overdrafts</t>
  </si>
  <si>
    <t>Total Revenue (excluding Registration fee and vehicle tax)</t>
  </si>
  <si>
    <t>(Based on Five month's Data  of 2019/20)</t>
  </si>
  <si>
    <t>Mid-Dec</t>
  </si>
  <si>
    <t>Growth Rate During Five Months</t>
  </si>
  <si>
    <t>Composition During Five Months</t>
  </si>
  <si>
    <t>Five Months</t>
  </si>
  <si>
    <t xml:space="preserve">   Other Tax*</t>
  </si>
  <si>
    <r>
      <rPr>
        <b/>
        <sz val="11"/>
        <color indexed="8"/>
        <rFont val="Times New Roman"/>
        <family val="1"/>
      </rPr>
      <t>++Includes Local Authority 'GA' 50% remaining at NRB Rs. 50532.1  million.</t>
    </r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</si>
  <si>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</si>
  <si>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</si>
  <si>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</si>
  <si>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</si>
  <si>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</si>
  <si>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</si>
  <si>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</si>
  <si>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</si>
  <si>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</si>
  <si>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</si>
  <si>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</si>
  <si>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</si>
  <si>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</si>
  <si>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</si>
  <si>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</si>
  <si>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</si>
  <si>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</si>
  <si>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</si>
  <si>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</si>
  <si>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</si>
  <si>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</si>
  <si>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</si>
  <si>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</si>
  <si>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</si>
  <si>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</si>
  <si>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</si>
  <si>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</si>
  <si>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</si>
  <si>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</si>
  <si>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</si>
  <si>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</si>
  <si>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</si>
  <si>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</si>
  <si>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</si>
  <si>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</si>
  <si>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Dec (P)</t>
  </si>
  <si>
    <t>Jul (R)</t>
  </si>
  <si>
    <t>Dec</t>
  </si>
  <si>
    <t xml:space="preserve">Jul </t>
  </si>
  <si>
    <t>Changes during five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</si>
  <si>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</si>
  <si>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</si>
  <si>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</si>
  <si>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</si>
  <si>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</si>
  <si>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</si>
  <si>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</si>
  <si>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</si>
  <si>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</si>
  <si>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</si>
  <si>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</si>
  <si>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</si>
  <si>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</si>
  <si>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</si>
  <si>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</si>
  <si>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</si>
  <si>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</si>
  <si>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</si>
  <si>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</si>
  <si>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</si>
  <si>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</si>
  <si>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</si>
  <si>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</si>
  <si>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</si>
  <si>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</si>
  <si>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</si>
  <si>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</si>
  <si>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</si>
  <si>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</si>
  <si>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</si>
  <si>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</si>
  <si>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</si>
  <si>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</si>
  <si>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</si>
  <si>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</si>
  <si>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</si>
  <si>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</si>
  <si>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</si>
  <si>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</si>
  <si>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</si>
  <si>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</si>
  <si>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</si>
  <si>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</si>
  <si>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</si>
  <si>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</si>
  <si>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</si>
  <si>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</si>
  <si>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</si>
  <si>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</si>
  <si>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</si>
  <si>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</si>
  <si>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</si>
  <si>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</si>
  <si>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</si>
  <si>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</si>
  <si>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</si>
  <si>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</si>
  <si>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</si>
  <si>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</si>
  <si>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</si>
  <si>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</si>
  <si>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</si>
  <si>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</si>
  <si>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</si>
  <si>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</si>
  <si>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</si>
  <si>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</si>
  <si>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</si>
  <si>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</si>
  <si>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</si>
  <si>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</si>
  <si>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</si>
  <si>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</si>
  <si>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</si>
  <si>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</si>
  <si>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</si>
  <si>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</si>
  <si>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</si>
  <si>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</si>
  <si>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</si>
  <si>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</si>
  <si>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</si>
  <si>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</si>
  <si>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</si>
  <si>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</si>
  <si>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</si>
  <si>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</si>
  <si>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</si>
  <si>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</si>
  <si>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</si>
  <si>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</si>
  <si>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</si>
  <si>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</si>
  <si>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</si>
  <si>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</si>
  <si>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</si>
  <si>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</si>
  <si>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</si>
  <si>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</si>
  <si>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</si>
  <si>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</si>
  <si>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</si>
  <si>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</si>
  <si>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</si>
  <si>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</si>
  <si>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</si>
  <si>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</si>
  <si>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</si>
  <si>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</si>
  <si>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</si>
  <si>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</si>
  <si>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</si>
  <si>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</si>
  <si>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</si>
  <si>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</si>
  <si>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</si>
  <si>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</si>
  <si>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</si>
  <si>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</si>
  <si>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</si>
  <si>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</si>
  <si>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</si>
  <si>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</si>
  <si>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</si>
  <si>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</si>
  <si>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</si>
  <si>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</si>
  <si>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</si>
  <si>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</si>
  <si>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</si>
  <si>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</si>
  <si>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</si>
  <si>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</si>
  <si>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</si>
  <si>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</si>
  <si>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</si>
  <si>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</si>
  <si>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</si>
  <si>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</si>
  <si>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</si>
  <si>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</si>
  <si>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</si>
  <si>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</si>
  <si>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</si>
  <si>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</si>
  <si>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</si>
  <si>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</si>
  <si>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</si>
  <si>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</si>
  <si>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</si>
  <si>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</si>
  <si>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</si>
  <si>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</si>
  <si>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</si>
  <si>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</si>
  <si>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</si>
  <si>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</si>
  <si>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</si>
  <si>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</si>
  <si>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</si>
  <si>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</si>
  <si>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</si>
  <si>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</si>
  <si>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</si>
  <si>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</si>
  <si>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</si>
  <si>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</si>
  <si>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</si>
  <si>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</si>
  <si>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</si>
  <si>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</si>
  <si>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</si>
  <si>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</si>
  <si>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</si>
  <si>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</si>
  <si>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</si>
  <si>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</si>
  <si>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</si>
  <si>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</si>
  <si>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</si>
  <si>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</si>
  <si>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</si>
  <si>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</si>
  <si>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</si>
  <si>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</si>
  <si>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</si>
  <si>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</si>
  <si>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</si>
  <si>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</si>
  <si>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</si>
  <si>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</si>
  <si>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</si>
  <si>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</si>
  <si>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</si>
  <si>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</si>
  <si>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</si>
  <si>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</si>
  <si>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</si>
  <si>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</si>
  <si>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</si>
  <si>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</si>
  <si>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</si>
  <si>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</si>
  <si>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</si>
  <si>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</si>
  <si>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</si>
  <si>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</si>
  <si>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</si>
  <si>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</si>
  <si>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</si>
  <si>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</si>
  <si>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</si>
  <si>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</si>
  <si>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</si>
  <si>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</si>
  <si>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</si>
  <si>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</si>
  <si>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</si>
  <si>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</si>
  <si>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</si>
  <si>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</si>
  <si>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</si>
  <si>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</si>
  <si>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</si>
  <si>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</si>
  <si>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</si>
  <si>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</si>
  <si>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</si>
  <si>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</si>
  <si>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</si>
  <si>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</si>
  <si>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</si>
  <si>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</si>
  <si>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</si>
  <si>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</si>
  <si>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</si>
  <si>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</si>
  <si>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</si>
  <si>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</si>
  <si>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</si>
  <si>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</si>
  <si>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</si>
  <si>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</si>
  <si>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</si>
  <si>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</si>
  <si>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</si>
  <si>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</si>
  <si>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</si>
  <si>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</si>
  <si>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</si>
  <si>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</si>
  <si>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</si>
  <si>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</si>
  <si>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</si>
  <si>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</si>
  <si>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</si>
  <si>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</si>
  <si>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</si>
  <si>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</si>
  <si>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</si>
  <si>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</si>
  <si>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</si>
  <si>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</si>
  <si>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</si>
  <si>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</si>
  <si>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</si>
  <si>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</si>
  <si>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</si>
  <si>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</si>
  <si>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</si>
  <si>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</si>
  <si>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</si>
  <si>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</si>
  <si>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</si>
  <si>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</si>
  <si>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</si>
  <si>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</si>
  <si>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</si>
  <si>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</si>
  <si>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</si>
  <si>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</si>
  <si>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</si>
  <si>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</si>
  <si>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</si>
  <si>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</si>
  <si>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</si>
  <si>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</si>
  <si>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</si>
  <si>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</si>
  <si>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</si>
  <si>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</si>
  <si>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</si>
  <si>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</si>
  <si>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</si>
  <si>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</si>
  <si>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</si>
  <si>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</si>
  <si>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</si>
  <si>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</si>
  <si>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</si>
  <si>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</si>
  <si>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</si>
  <si>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</si>
  <si>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</si>
  <si>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</si>
  <si>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</si>
  <si>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</si>
  <si>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</si>
  <si>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</si>
  <si>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</si>
  <si>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</si>
  <si>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</si>
  <si>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</si>
  <si>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</si>
  <si>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</si>
  <si>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</si>
  <si>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</si>
  <si>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</si>
  <si>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</si>
  <si>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</si>
  <si>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</si>
  <si>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</si>
  <si>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</si>
  <si>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</si>
  <si>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</si>
  <si>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</si>
  <si>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</si>
  <si>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</si>
  <si>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</si>
  <si>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</si>
  <si>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</si>
  <si>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</si>
  <si>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</si>
  <si>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</si>
  <si>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</si>
  <si>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</si>
  <si>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</si>
  <si>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</si>
  <si>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</si>
  <si>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</si>
  <si>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</si>
  <si>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</si>
  <si>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</si>
  <si>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</si>
  <si>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</si>
  <si>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</si>
  <si>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</si>
  <si>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</si>
  <si>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</si>
  <si>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</si>
  <si>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</si>
  <si>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</si>
  <si>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</si>
  <si>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</si>
  <si>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</si>
  <si>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</si>
  <si>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</si>
  <si>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</si>
  <si>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</si>
  <si>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</si>
  <si>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</si>
  <si>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</si>
  <si>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</si>
  <si>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</si>
  <si>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</si>
  <si>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</si>
  <si>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</si>
  <si>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</si>
  <si>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</si>
  <si>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</si>
  <si>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</si>
  <si>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</si>
  <si>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</si>
  <si>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</si>
  <si>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</si>
  <si>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</si>
  <si>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</si>
  <si>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</si>
  <si>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</si>
  <si>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</si>
  <si>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</si>
  <si>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</si>
  <si>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</si>
  <si>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</si>
  <si>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</si>
  <si>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October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</si>
  <si>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</si>
  <si>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</si>
  <si>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</si>
  <si>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</si>
  <si>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</si>
  <si>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</si>
  <si>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</si>
  <si>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</si>
  <si>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</si>
  <si>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</si>
  <si>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</si>
  <si>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</si>
  <si>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</si>
  <si>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</si>
  <si>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</si>
  <si>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</si>
  <si>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</si>
  <si>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</si>
  <si>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</si>
  <si>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</si>
  <si>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</si>
  <si>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</si>
  <si>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</si>
  <si>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</si>
  <si>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</si>
  <si>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</si>
  <si>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</si>
  <si>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</si>
  <si>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</si>
  <si>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</si>
  <si>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</si>
  <si>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</si>
  <si>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</si>
  <si>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</si>
  <si>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</si>
  <si>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</si>
  <si>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</si>
  <si>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</si>
  <si>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</si>
  <si>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</si>
  <si>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</si>
  <si>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</si>
  <si>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</si>
  <si>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</si>
  <si>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</si>
  <si>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</si>
  <si>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</si>
  <si>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</si>
  <si>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</si>
  <si>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</si>
  <si>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</si>
  <si>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</si>
  <si>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</si>
  <si>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</si>
  <si>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</si>
  <si>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</si>
  <si>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</si>
  <si>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</si>
  <si>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</si>
  <si>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</si>
  <si>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</si>
  <si>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</si>
  <si>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</si>
  <si>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</si>
  <si>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</si>
  <si>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</si>
  <si>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</si>
  <si>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</si>
  <si>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</si>
  <si>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</si>
  <si>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</si>
  <si>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</si>
  <si>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</si>
  <si>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</si>
  <si>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</si>
  <si>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</si>
  <si>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</si>
  <si>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</si>
  <si>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</si>
  <si>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</si>
  <si>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</si>
  <si>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</si>
  <si>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</si>
  <si>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</si>
  <si>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</si>
  <si>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</si>
  <si>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</si>
  <si>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</si>
  <si>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</si>
  <si>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</si>
  <si>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</si>
  <si>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</si>
  <si>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</si>
  <si>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</si>
  <si>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</si>
  <si>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</si>
  <si>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</si>
  <si>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</si>
  <si>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</si>
  <si>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</si>
  <si>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</si>
  <si>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</si>
  <si>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</si>
  <si>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</si>
  <si>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</si>
  <si>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</si>
  <si>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</si>
  <si>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</si>
  <si>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</si>
  <si>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</si>
  <si>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1.64**</t>
  </si>
  <si>
    <t>2.19**</t>
  </si>
  <si>
    <t>3.19**</t>
  </si>
  <si>
    <t>1.20**</t>
  </si>
  <si>
    <t>0.78**</t>
  </si>
  <si>
    <t>10.30**</t>
  </si>
  <si>
    <t>9.46**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</si>
  <si>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</si>
  <si>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</si>
  <si>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</si>
  <si>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</si>
  <si>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</si>
  <si>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</si>
  <si>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</si>
  <si>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</si>
  <si>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</si>
  <si>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</si>
  <si>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</si>
  <si>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</si>
  <si>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</si>
  <si>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</si>
  <si>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</si>
  <si>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</si>
  <si>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</si>
  <si>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</si>
  <si>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</si>
  <si>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</si>
  <si>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3 Over 2</t>
  </si>
  <si>
    <t>2 Over 1</t>
  </si>
  <si>
    <t>% Change</t>
  </si>
  <si>
    <t>Mid Jul</t>
  </si>
  <si>
    <t>Table 53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</si>
  <si>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</si>
  <si>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</si>
  <si>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</si>
  <si>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</si>
  <si>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</si>
  <si>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</si>
  <si>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</si>
  <si>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</si>
  <si>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</si>
  <si>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</si>
  <si>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</si>
  <si>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</si>
  <si>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</si>
  <si>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</si>
  <si>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</si>
  <si>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</si>
  <si>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</si>
  <si>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</si>
  <si>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</si>
  <si>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</si>
  <si>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Mid-Dec 2019)</t>
  </si>
  <si>
    <t>Total Issue Approval by SEBON</t>
  </si>
  <si>
    <t>Table 54</t>
  </si>
  <si>
    <t>* Including Microfinance Institutions for 2017</t>
  </si>
  <si>
    <t>Data Source: Nepal Stock Exchange Limited</t>
  </si>
  <si>
    <t>Others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</si>
  <si>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</si>
  <si>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</si>
  <si>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</si>
  <si>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</si>
  <si>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</si>
  <si>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</si>
  <si>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</si>
  <si>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Banks*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</si>
  <si>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</si>
  <si>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</si>
  <si>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</si>
  <si>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</si>
  <si>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</si>
  <si>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</si>
  <si>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</si>
  <si>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</si>
  <si>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</si>
  <si>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</si>
  <si>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</si>
  <si>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</si>
  <si>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</si>
  <si>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</si>
  <si>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</si>
  <si>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</si>
  <si>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</si>
  <si>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</si>
  <si>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</si>
  <si>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</si>
  <si>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</si>
  <si>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</si>
  <si>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</si>
  <si>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</si>
  <si>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</si>
  <si>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</si>
  <si>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</si>
  <si>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</si>
  <si>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</si>
  <si>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</si>
  <si>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</si>
  <si>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</si>
  <si>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</si>
  <si>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</si>
  <si>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</si>
  <si>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</si>
  <si>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</si>
  <si>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>Particulars</t>
  </si>
  <si>
    <t>(Mid-Nov to Mid-Dec)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</si>
  <si>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</si>
  <si>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</si>
  <si>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</si>
  <si>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</si>
  <si>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</si>
  <si>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</si>
  <si>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</si>
  <si>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</si>
  <si>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</si>
  <si>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</si>
  <si>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</si>
  <si>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</si>
  <si>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</si>
  <si>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</si>
  <si>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</si>
  <si>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</si>
  <si>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</si>
  <si>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</si>
  <si>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</si>
  <si>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</si>
  <si>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</si>
  <si>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</si>
  <si>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</si>
  <si>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</si>
  <si>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</si>
  <si>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</si>
  <si>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</si>
  <si>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(Mid-July to Mid-Dec)</t>
  </si>
  <si>
    <t>Securities Listed  in Nepal Stock Exchange Limited</t>
  </si>
  <si>
    <t>Table 58</t>
  </si>
  <si>
    <t xml:space="preserve">Loan to training by CTEVT approved  instituition  </t>
  </si>
  <si>
    <t>Loan to Textile industries</t>
  </si>
  <si>
    <t>6.80**</t>
  </si>
  <si>
    <t>6.62**</t>
  </si>
  <si>
    <t>11.93**</t>
  </si>
  <si>
    <t>12.32**</t>
  </si>
  <si>
    <t>**Weighted average of mid Nov-mid Dec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</si>
  <si>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</si>
  <si>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</si>
  <si>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</si>
  <si>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</si>
  <si>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</si>
  <si>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</si>
  <si>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</si>
  <si>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</si>
  <si>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>India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</si>
  <si>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</si>
  <si>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</si>
  <si>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</si>
  <si>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</si>
  <si>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</si>
  <si>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</si>
  <si>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</si>
  <si>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</si>
  <si>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</si>
  <si>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</si>
  <si>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</si>
  <si>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</si>
  <si>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</si>
  <si>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</si>
  <si>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</si>
  <si>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</si>
  <si>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</si>
  <si>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</si>
  <si>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t>Percent Change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</si>
  <si>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</si>
  <si>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</si>
  <si>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</si>
  <si>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</si>
  <si>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</si>
  <si>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</si>
  <si>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</si>
  <si>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</si>
  <si>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</si>
  <si>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</si>
  <si>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</si>
  <si>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</si>
  <si>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</si>
  <si>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</si>
  <si>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</si>
  <si>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</si>
  <si>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Handicraft Goods and other handicrafts</t>
  </si>
  <si>
    <t>Wire</t>
  </si>
  <si>
    <t>Rosin</t>
  </si>
  <si>
    <t>Tooth Paste</t>
  </si>
  <si>
    <t>Noodles</t>
  </si>
  <si>
    <t>Shoes and Sandles</t>
  </si>
  <si>
    <t>Herbs</t>
  </si>
  <si>
    <t>Medicine (Ayurvedic)</t>
  </si>
  <si>
    <t>Oil Cakes</t>
  </si>
  <si>
    <t>Zinc Sheet</t>
  </si>
  <si>
    <t>Pulses</t>
  </si>
  <si>
    <t>Pashmina</t>
  </si>
  <si>
    <t>Textiles</t>
  </si>
  <si>
    <t>Juice</t>
  </si>
  <si>
    <t>Readymade garment</t>
  </si>
  <si>
    <t>Cardamom</t>
  </si>
  <si>
    <t>Jute Goods</t>
  </si>
  <si>
    <t>Polyster Yarn + Threads</t>
  </si>
  <si>
    <t>Woolen Carpet</t>
  </si>
  <si>
    <t>Palm Oil</t>
  </si>
  <si>
    <t>Percentage Change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</si>
  <si>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</si>
  <si>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</si>
  <si>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</si>
  <si>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</si>
  <si>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</si>
  <si>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</si>
  <si>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Vegetable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</si>
  <si>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</si>
  <si>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</si>
  <si>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</si>
  <si>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</si>
  <si>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</si>
  <si>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</si>
  <si>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</si>
  <si>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</si>
  <si>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</si>
  <si>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</si>
  <si>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</si>
  <si>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</si>
  <si>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</si>
  <si>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</si>
  <si>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</si>
  <si>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</si>
  <si>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</si>
  <si>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</si>
  <si>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</si>
  <si>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</si>
  <si>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</si>
  <si>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</si>
  <si>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</si>
  <si>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</si>
  <si>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</si>
  <si>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</si>
  <si>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</si>
  <si>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</si>
  <si>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</si>
  <si>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</si>
  <si>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</si>
  <si>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</si>
  <si>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</si>
  <si>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</si>
  <si>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</si>
  <si>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</si>
  <si>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</si>
  <si>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</si>
  <si>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</si>
  <si>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</si>
  <si>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</si>
  <si>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</si>
  <si>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</si>
  <si>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</si>
  <si>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</si>
  <si>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</si>
  <si>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</si>
  <si>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</si>
  <si>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</si>
  <si>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</si>
  <si>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</si>
  <si>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</si>
  <si>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</si>
  <si>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</si>
  <si>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</si>
  <si>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</si>
  <si>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</si>
  <si>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</si>
  <si>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</si>
  <si>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</si>
  <si>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</si>
  <si>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</si>
  <si>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</si>
  <si>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</si>
  <si>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</si>
  <si>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</si>
  <si>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</si>
  <si>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</si>
  <si>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</si>
  <si>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Coal</t>
  </si>
  <si>
    <t>Crude Soyabean Oil</t>
  </si>
  <si>
    <t>Gold</t>
  </si>
  <si>
    <t>Electrical Goods</t>
  </si>
  <si>
    <t>Crude Palm Oil</t>
  </si>
  <si>
    <t>Electrical Equipment</t>
  </si>
  <si>
    <t>Chemical Fertilizer</t>
  </si>
  <si>
    <t>Rice</t>
  </si>
  <si>
    <t>Hotrolled Sheet in Coil</t>
  </si>
  <si>
    <t>Telecommunication Equip. Parts</t>
  </si>
  <si>
    <t>Aircraft Spareparts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</si>
  <si>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</si>
  <si>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</si>
  <si>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</si>
  <si>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</si>
  <si>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</si>
  <si>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</si>
  <si>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</si>
  <si>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</si>
  <si>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</si>
  <si>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</si>
  <si>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</si>
  <si>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</si>
  <si>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</si>
  <si>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</si>
  <si>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</si>
  <si>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</si>
  <si>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</si>
  <si>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</si>
  <si>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</si>
  <si>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</si>
  <si>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</si>
  <si>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</si>
  <si>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</si>
  <si>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</si>
  <si>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</si>
  <si>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</si>
  <si>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</si>
  <si>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</si>
  <si>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</si>
  <si>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</si>
  <si>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</si>
  <si>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</si>
  <si>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</si>
  <si>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</si>
  <si>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</si>
  <si>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</si>
  <si>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</si>
  <si>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</si>
  <si>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</si>
  <si>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</si>
  <si>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</si>
  <si>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</si>
  <si>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</si>
  <si>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</si>
  <si>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</si>
  <si>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</si>
  <si>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</si>
  <si>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</si>
  <si>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</si>
  <si>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</si>
  <si>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</si>
  <si>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</si>
  <si>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</si>
  <si>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</si>
  <si>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</si>
  <si>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</si>
  <si>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</si>
  <si>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</si>
  <si>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</si>
  <si>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</si>
  <si>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</si>
  <si>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</si>
  <si>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</si>
  <si>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</si>
  <si>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</si>
  <si>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</si>
  <si>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</si>
  <si>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</si>
  <si>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</si>
  <si>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</si>
  <si>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</si>
  <si>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</si>
  <si>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</si>
  <si>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</si>
  <si>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</si>
  <si>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</si>
  <si>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</si>
  <si>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</si>
  <si>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</si>
  <si>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</si>
  <si>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</si>
  <si>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</si>
  <si>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</si>
  <si>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</si>
  <si>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</si>
  <si>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</si>
  <si>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</si>
  <si>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</si>
  <si>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</si>
  <si>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</si>
  <si>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</si>
  <si>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</si>
  <si>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</si>
  <si>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</si>
  <si>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</si>
  <si>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</si>
  <si>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</si>
  <si>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</si>
  <si>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</si>
  <si>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</si>
  <si>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</si>
  <si>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</si>
  <si>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</si>
  <si>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</si>
  <si>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</si>
  <si>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</si>
  <si>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</si>
  <si>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</si>
  <si>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</si>
  <si>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</si>
  <si>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</si>
  <si>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</si>
  <si>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</si>
  <si>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</si>
  <si>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</si>
  <si>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</si>
  <si>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</si>
  <si>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Five Months 2019/20</t>
  </si>
  <si>
    <t>Composition of Export and Import*</t>
  </si>
  <si>
    <t>Table 17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</si>
  <si>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</si>
  <si>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</si>
  <si>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</si>
  <si>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</si>
  <si>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</si>
  <si>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</si>
  <si>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</si>
  <si>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</si>
  <si>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</si>
  <si>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</si>
  <si>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</si>
  <si>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</si>
  <si>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</si>
  <si>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</si>
  <si>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</si>
  <si>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</si>
  <si>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</si>
  <si>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</si>
  <si>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</si>
  <si>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</si>
  <si>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</si>
  <si>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</si>
  <si>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</si>
  <si>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</si>
  <si>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</si>
  <si>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</si>
  <si>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</si>
  <si>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</si>
  <si>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</si>
  <si>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Mid-Month</t>
  </si>
  <si>
    <t>Imports from India against Payment in US Dollar</t>
  </si>
  <si>
    <t>Table 19</t>
  </si>
  <si>
    <t>Average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</si>
  <si>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</si>
  <si>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</si>
  <si>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</si>
  <si>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</si>
  <si>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</si>
  <si>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</si>
  <si>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</si>
  <si>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</si>
  <si>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</si>
  <si>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September</t>
  </si>
  <si>
    <t>August</t>
  </si>
  <si>
    <t>Index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</si>
  <si>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</si>
  <si>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</si>
  <si>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</si>
  <si>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</si>
  <si>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</si>
  <si>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</si>
  <si>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</si>
  <si>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</si>
  <si>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</si>
  <si>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</si>
  <si>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Other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</si>
  <si>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</si>
  <si>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</si>
  <si>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</si>
  <si>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</si>
  <si>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</si>
  <si>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</si>
  <si>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</si>
  <si>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</si>
  <si>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Romania</t>
  </si>
  <si>
    <t>Malta</t>
  </si>
  <si>
    <t>Oman</t>
  </si>
  <si>
    <t>Jordan</t>
  </si>
  <si>
    <t>Bahrain</t>
  </si>
  <si>
    <t>South Korea*</t>
  </si>
  <si>
    <t>Kuwait</t>
  </si>
  <si>
    <t>Malaysia</t>
  </si>
  <si>
    <t>Qatar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</si>
  <si>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</si>
  <si>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</si>
  <si>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</si>
  <si>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</si>
  <si>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</si>
  <si>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</si>
  <si>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</si>
  <si>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</si>
  <si>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</si>
  <si>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</si>
  <si>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</si>
  <si>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</si>
  <si>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</si>
  <si>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</si>
  <si>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</si>
  <si>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</si>
  <si>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</si>
  <si>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</si>
  <si>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</si>
  <si>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</si>
  <si>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</si>
  <si>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</si>
  <si>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</si>
  <si>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</si>
  <si>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</si>
  <si>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</si>
  <si>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</si>
  <si>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</si>
  <si>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</si>
  <si>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</si>
  <si>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</si>
  <si>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</si>
  <si>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</si>
  <si>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</si>
  <si>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</si>
  <si>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</si>
  <si>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</si>
  <si>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</si>
  <si>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</si>
  <si>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</si>
  <si>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</si>
  <si>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</si>
  <si>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</si>
  <si>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</si>
  <si>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</si>
  <si>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</si>
  <si>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</si>
  <si>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</si>
  <si>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</si>
  <si>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</si>
  <si>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</si>
  <si>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</si>
  <si>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</si>
  <si>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</si>
  <si>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</si>
  <si>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</si>
  <si>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</si>
  <si>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</si>
  <si>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</si>
  <si>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</si>
  <si>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</si>
  <si>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</si>
  <si>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</si>
  <si>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Transportation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</si>
  <si>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</si>
  <si>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</si>
  <si>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</si>
  <si>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</si>
  <si>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</si>
  <si>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</si>
  <si>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</si>
  <si>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</si>
  <si>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</si>
  <si>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</si>
  <si>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</si>
  <si>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</si>
  <si>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</si>
  <si>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</si>
  <si>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</si>
  <si>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</si>
  <si>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</si>
  <si>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</si>
  <si>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</si>
  <si>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</si>
  <si>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</si>
  <si>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</si>
  <si>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</si>
  <si>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</si>
  <si>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</si>
  <si>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</si>
  <si>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</si>
  <si>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</si>
  <si>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</si>
  <si>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</si>
  <si>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</si>
  <si>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</si>
  <si>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</si>
  <si>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</si>
  <si>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</si>
  <si>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</si>
  <si>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</si>
  <si>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</si>
  <si>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</si>
  <si>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</si>
  <si>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</si>
  <si>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</si>
  <si>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</si>
  <si>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</si>
  <si>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</si>
  <si>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</si>
  <si>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</si>
  <si>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</si>
  <si>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</si>
  <si>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</si>
  <si>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</si>
  <si>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</si>
  <si>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</si>
  <si>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>2019</t>
  </si>
  <si>
    <t>2018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</si>
  <si>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</si>
  <si>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</si>
  <si>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</si>
  <si>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</si>
  <si>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</si>
  <si>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</si>
  <si>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</si>
  <si>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</si>
  <si>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</si>
  <si>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</si>
  <si>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</si>
  <si>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</si>
  <si>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</si>
  <si>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</si>
  <si>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Dec-Dec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</si>
  <si>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</si>
  <si>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</si>
  <si>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</si>
  <si>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</si>
  <si>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</si>
  <si>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</si>
  <si>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</si>
  <si>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</si>
  <si>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</si>
  <si>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</si>
  <si>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</si>
  <si>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</si>
  <si>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Fiscal Year</t>
  </si>
  <si>
    <t>Exchange Rate of US Dollar (NRs/USD)</t>
  </si>
  <si>
    <t>Table 27</t>
  </si>
  <si>
    <t>Non-food and Services</t>
  </si>
  <si>
    <t>Food and Beverage</t>
  </si>
  <si>
    <t>Overall Index</t>
  </si>
  <si>
    <t>CPI : Mountain (5 Districts)</t>
  </si>
  <si>
    <t>CPI : Hill (25 Districts)</t>
  </si>
  <si>
    <t>CPI : Terai (19 Districts)</t>
  </si>
  <si>
    <t>CPI : Kathmandu Valley ( 3 Districts)</t>
  </si>
  <si>
    <t>Miscellaneous goods and services</t>
  </si>
  <si>
    <t>Education</t>
  </si>
  <si>
    <t>Recreation and Culture</t>
  </si>
  <si>
    <t>Communication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</si>
  <si>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</si>
  <si>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</si>
  <si>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</si>
  <si>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</si>
  <si>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</si>
  <si>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</si>
  <si>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</si>
  <si>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</si>
  <si>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</si>
  <si>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</si>
  <si>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</si>
  <si>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</si>
  <si>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</si>
  <si>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</si>
  <si>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Pulses and Legumes</t>
  </si>
  <si>
    <t>Cereal grains and their products</t>
  </si>
  <si>
    <t>5 Over 4</t>
  </si>
  <si>
    <t>5 Over 3</t>
  </si>
  <si>
    <t>3 Over 1</t>
  </si>
  <si>
    <t>Nov/Dec</t>
  </si>
  <si>
    <t>Oct/Nov</t>
  </si>
  <si>
    <t>Weight %</t>
  </si>
  <si>
    <t>Group &amp; Sub-Group</t>
  </si>
  <si>
    <t>(2014/15=100)</t>
  </si>
  <si>
    <t>Table 2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</si>
  <si>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</si>
  <si>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</si>
  <si>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</si>
  <si>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</si>
  <si>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</si>
  <si>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</si>
  <si>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</si>
  <si>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Nepal</t>
  </si>
  <si>
    <t>Table 4</t>
  </si>
  <si>
    <t>Construction Material</t>
  </si>
  <si>
    <t>Capital Goods</t>
  </si>
  <si>
    <t>Intermediate Goods</t>
  </si>
  <si>
    <t>Consumption Goods</t>
  </si>
  <si>
    <t>Broad Economic Classification</t>
  </si>
  <si>
    <t>Transport, Equipments and Parts</t>
  </si>
  <si>
    <t>Machinery and Equipment</t>
  </si>
  <si>
    <t>Electric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</si>
  <si>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</si>
  <si>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</si>
  <si>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</si>
  <si>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</si>
  <si>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</si>
  <si>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</si>
  <si>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</si>
  <si>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</si>
  <si>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</si>
  <si>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</si>
  <si>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</si>
  <si>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</si>
  <si>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</si>
  <si>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</si>
  <si>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</si>
  <si>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</si>
  <si>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2019/20P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</si>
  <si>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</si>
  <si>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</si>
  <si>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</si>
  <si>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</si>
  <si>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</si>
  <si>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</si>
  <si>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</si>
  <si>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</si>
  <si>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</si>
  <si>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</si>
  <si>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</si>
  <si>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</si>
  <si>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</si>
  <si>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</si>
  <si>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</si>
  <si>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</si>
  <si>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</si>
  <si>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</si>
  <si>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</si>
  <si>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</si>
  <si>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</si>
  <si>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</si>
  <si>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</si>
  <si>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</si>
  <si>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</si>
  <si>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</si>
  <si>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</si>
  <si>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</si>
  <si>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</si>
  <si>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</si>
  <si>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</si>
  <si>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t>Groups/Sub-groups</t>
  </si>
  <si>
    <t>(2004/05=100)</t>
  </si>
  <si>
    <t>National Salary and Wage Rate Index</t>
  </si>
  <si>
    <t>Table - 7</t>
  </si>
  <si>
    <t>1.0**</t>
  </si>
  <si>
    <t>Public Finance (Based on Banking Transaction Data)</t>
  </si>
  <si>
    <t>Number of Nepalese going for Foreign Employment (Countrywise)</t>
  </si>
  <si>
    <t>No. of Tourist Arrival by Month</t>
  </si>
  <si>
    <t>(Mid -Month)</t>
  </si>
  <si>
    <t>F. Weighted Average Deposit Rate (Commercial Banks)</t>
  </si>
  <si>
    <t>* % Change Y on Y.</t>
  </si>
  <si>
    <t>% Change*</t>
  </si>
  <si>
    <t>Wage Index</t>
  </si>
  <si>
    <t>Non-food &amp; Services</t>
  </si>
  <si>
    <t>Food &amp; Beverage</t>
  </si>
  <si>
    <t>SWRI</t>
  </si>
  <si>
    <t>WPI</t>
  </si>
  <si>
    <t>CPI</t>
  </si>
  <si>
    <t>Price Statistics</t>
  </si>
  <si>
    <t>Annex 1</t>
  </si>
  <si>
    <t>* % change Y on Y.</t>
  </si>
  <si>
    <t>Total Trade Balance</t>
  </si>
  <si>
    <t>Total Import</t>
  </si>
  <si>
    <t>Total Exports</t>
  </si>
  <si>
    <t>Mid Month (Cumulative)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</si>
  <si>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</si>
  <si>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</si>
  <si>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</si>
  <si>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</si>
  <si>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</si>
  <si>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</si>
  <si>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</si>
  <si>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Balance of Payments</t>
  </si>
  <si>
    <t>Annex 3</t>
  </si>
  <si>
    <t>* % Change Y on Y</t>
  </si>
  <si>
    <t>Merchandise &amp; Services</t>
  </si>
  <si>
    <t>Import Capacity in Months</t>
  </si>
  <si>
    <t>Gross Foreign Exchange Reserve</t>
  </si>
  <si>
    <t>Foreign Exchange Reserve</t>
  </si>
  <si>
    <t>Annex 4</t>
  </si>
  <si>
    <t>Treasury Position</t>
  </si>
  <si>
    <t>Revenue</t>
  </si>
  <si>
    <t>Expenditure</t>
  </si>
  <si>
    <t>(Rs. In million)</t>
  </si>
  <si>
    <t>Annex 5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</si>
  <si>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</si>
  <si>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</si>
  <si>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</si>
  <si>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</si>
  <si>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</si>
  <si>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</si>
  <si>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</si>
  <si>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</si>
  <si>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</si>
  <si>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</si>
  <si>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</si>
  <si>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</si>
  <si>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</si>
  <si>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</si>
  <si>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</si>
  <si>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</si>
  <si>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</si>
  <si>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</si>
  <si>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</si>
  <si>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</si>
  <si>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</si>
  <si>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</si>
  <si>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</si>
  <si>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Interest Rates</t>
  </si>
  <si>
    <t>Annex 8</t>
  </si>
  <si>
    <t>(Rs. In Million)</t>
  </si>
  <si>
    <t>(Rs. In Billion)</t>
  </si>
  <si>
    <t xml:space="preserve">Annexes: Time Series Data of Some Macroeconomic Variables </t>
  </si>
  <si>
    <t>Annexes</t>
  </si>
  <si>
    <t xml:space="preserve">Time Series Data of Some Macroeconomic Variables </t>
  </si>
  <si>
    <t>Annex</t>
  </si>
  <si>
    <t>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</si>
</sst>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0.000_)"/>
    <numFmt numFmtId="176" formatCode="0.00_)"/>
    <numFmt numFmtId="177" formatCode="0_)"/>
    <numFmt numFmtId="178" formatCode="_(* #,##0.0_);_(* \(#,##0.0\);_(* &quot;-&quot;??_);_(@_)"/>
    <numFmt numFmtId="179" formatCode="#,##0.0"/>
    <numFmt numFmtId="180" formatCode="_-* #,##0.0_-;\-* #,##0.0_-;_-* &quot;-&quot;??_-;_-@_-"/>
    <numFmt numFmtId="181" formatCode="0.0%"/>
    <numFmt numFmtId="182" formatCode="0.00000"/>
    <numFmt numFmtId="183" formatCode="0.0000000_)"/>
    <numFmt numFmtId="184" formatCode="0.0000_)"/>
    <numFmt numFmtId="185" formatCode="0.000000"/>
    <numFmt numFmtId="186" formatCode="0.000000_)"/>
    <numFmt numFmtId="187" formatCode="0.00000_)"/>
    <numFmt numFmtId="188" formatCode="0.000000000"/>
    <numFmt numFmtId="189" formatCode="0.000000000000000000000000"/>
    <numFmt numFmtId="190" formatCode="0.0000000000"/>
    <numFmt numFmtId="191" formatCode="0.00000000"/>
    <numFmt numFmtId="192" formatCode="[$-F800]dddd\,\ mmmm\ dd\,\ yyyy"/>
    <numFmt numFmtId="193" formatCode="_(* #,##0.0_);_(* \(#,##0.0\);_(* &quot;-&quot;?_);_(@_)"/>
  </numFmts>
  <fonts count="70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Times New Roman"/>
      <family val="1"/>
    </font>
    <font>
      <b/>
      <sz val="10"/>
      <name val="Arial"/>
      <family val="2"/>
    </font>
    <font>
      <sz val="18"/>
      <name val="Arial"/>
      <family val="2"/>
    </font>
    <font>
      <b/>
      <sz val="13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1560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</cellStyleXfs>
  <cellXfs count="2846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0" fontId="2" fillId="0" borderId="31" xfId="231" applyFont="1" applyFill="1" applyBorder="1" applyAlignment="1">
      <alignment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horizontal="center" vertical="center"/>
    </xf>
    <xf numFmtId="0" fontId="36" fillId="18" borderId="3" xfId="231" applyFont="1" applyFill="1" applyBorder="1" applyAlignment="1">
      <alignment vertical="center"/>
    </xf>
    <xf numFmtId="0" fontId="36" fillId="18" borderId="3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vertical="center"/>
    </xf>
    <xf numFmtId="0" fontId="9" fillId="0" borderId="0" xfId="41530" applyFont="1"/>
    <xf numFmtId="165" fontId="9" fillId="0" borderId="0" xfId="41530" applyNumberFormat="1" applyFont="1"/>
    <xf numFmtId="165" fontId="10" fillId="0" borderId="0" xfId="41530" applyNumberFormat="1" applyFont="1"/>
    <xf numFmtId="0" fontId="10" fillId="0" borderId="0" xfId="41530" applyFont="1"/>
    <xf numFmtId="0" fontId="9" fillId="0" borderId="0" xfId="41530" applyFont="1" applyFill="1"/>
    <xf numFmtId="165" fontId="3" fillId="0" borderId="0" xfId="41530" applyNumberFormat="1" applyFont="1" applyFill="1" applyBorder="1" applyAlignment="1">
      <alignment horizontal="center"/>
    </xf>
    <xf numFmtId="165" fontId="9" fillId="0" borderId="0" xfId="41530" applyNumberFormat="1" applyFont="1" applyFill="1" applyBorder="1"/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" fillId="0" borderId="0" xfId="2271" applyFont="1"/>
    <xf numFmtId="0" fontId="2" fillId="0" borderId="0" xfId="2271" applyFont="1" applyFill="1"/>
    <xf numFmtId="175" fontId="2" fillId="0" borderId="0" xfId="2271" applyNumberFormat="1" applyFont="1" applyFill="1"/>
    <xf numFmtId="0" fontId="2" fillId="0" borderId="0" xfId="2271" applyFont="1" applyFill="1" applyBorder="1"/>
    <xf numFmtId="176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5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77" fontId="32" fillId="0" borderId="0" xfId="2271" applyNumberFormat="1" applyFont="1" applyFill="1" applyBorder="1" applyAlignment="1" applyProtection="1">
      <alignment horizontal="right" vertical="center"/>
    </xf>
    <xf numFmtId="175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75" fontId="32" fillId="0" borderId="0" xfId="2271" applyNumberFormat="1" applyFont="1" applyFill="1" applyBorder="1" applyAlignment="1" applyProtection="1">
      <alignment horizontal="right" vertical="center"/>
    </xf>
    <xf numFmtId="0" fontId="39" fillId="0" borderId="0" xfId="2271" applyFont="1" applyFill="1" applyBorder="1" applyAlignment="1" applyProtection="1">
      <alignment horizontal="right" vertical="center"/>
    </xf>
    <xf numFmtId="168" fontId="40" fillId="0" borderId="0" xfId="2271" applyNumberFormat="1" applyFont="1" applyFill="1" applyBorder="1" applyAlignment="1" applyProtection="1">
      <alignment horizontal="right" vertical="center"/>
    </xf>
    <xf numFmtId="0" fontId="40" fillId="0" borderId="0" xfId="2271" applyFont="1" applyFill="1" applyBorder="1" applyAlignment="1" applyProtection="1">
      <alignment horizontal="right" vertical="center"/>
    </xf>
    <xf numFmtId="177" fontId="40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6" fontId="31" fillId="0" borderId="0" xfId="2271" quotePrefix="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8" fontId="3" fillId="0" borderId="39" xfId="2271" applyNumberFormat="1" applyFont="1" applyFill="1" applyBorder="1" applyAlignment="1" applyProtection="1">
      <alignment horizontal="center" vertical="center"/>
    </xf>
    <xf numFmtId="168" fontId="3" fillId="0" borderId="40" xfId="2271" applyNumberFormat="1" applyFont="1" applyFill="1" applyBorder="1" applyAlignment="1" applyProtection="1">
      <alignment horizontal="right" vertical="center"/>
    </xf>
    <xf numFmtId="168" fontId="3" fillId="0" borderId="41" xfId="2271" applyNumberFormat="1" applyFont="1" applyFill="1" applyBorder="1" applyAlignment="1" applyProtection="1">
      <alignment horizontal="right" vertical="center"/>
    </xf>
    <xf numFmtId="168" fontId="3" fillId="0" borderId="40" xfId="2271" applyNumberFormat="1" applyFont="1" applyFill="1" applyBorder="1" applyAlignment="1" applyProtection="1">
      <alignment horizontal="center" vertical="center"/>
    </xf>
    <xf numFmtId="168" fontId="3" fillId="0" borderId="42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6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6" fontId="2" fillId="0" borderId="2" xfId="2271" quotePrefix="1" applyNumberFormat="1" applyFont="1" applyFill="1" applyBorder="1" applyAlignment="1" applyProtection="1">
      <alignment horizontal="left"/>
    </xf>
    <xf numFmtId="177" fontId="2" fillId="0" borderId="4" xfId="2271" applyNumberFormat="1" applyFont="1" applyFill="1" applyBorder="1" applyAlignment="1" applyProtection="1">
      <alignment horizontal="right" vertical="center"/>
    </xf>
    <xf numFmtId="176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43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77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6" fontId="3" fillId="0" borderId="7" xfId="2271" applyNumberFormat="1" applyFont="1" applyFill="1" applyBorder="1" applyAlignment="1" applyProtection="1">
      <alignment horizontal="left" vertical="center"/>
    </xf>
    <xf numFmtId="177" fontId="41" fillId="0" borderId="4" xfId="2271" quotePrefix="1" applyNumberFormat="1" applyFont="1" applyFill="1" applyBorder="1" applyAlignment="1" applyProtection="1">
      <alignment horizontal="right" vertical="center"/>
    </xf>
    <xf numFmtId="177" fontId="41" fillId="0" borderId="4" xfId="2271" applyNumberFormat="1" applyFont="1" applyFill="1" applyBorder="1" applyAlignment="1" applyProtection="1">
      <alignment horizontal="right" vertical="center"/>
    </xf>
    <xf numFmtId="177" fontId="42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43" fillId="0" borderId="5" xfId="2271" applyNumberFormat="1" applyFont="1" applyFill="1" applyBorder="1" applyAlignment="1" applyProtection="1">
      <alignment horizontal="center" vertical="center"/>
    </xf>
    <xf numFmtId="168" fontId="43" fillId="0" borderId="4" xfId="2271" applyNumberFormat="1" applyFont="1" applyFill="1" applyBorder="1" applyAlignment="1" applyProtection="1">
      <alignment horizontal="right" vertical="center"/>
    </xf>
    <xf numFmtId="168" fontId="43" fillId="0" borderId="0" xfId="2271" applyNumberFormat="1" applyFont="1" applyFill="1" applyBorder="1" applyAlignment="1" applyProtection="1">
      <alignment horizontal="right" vertical="center"/>
    </xf>
    <xf numFmtId="168" fontId="3" fillId="0" borderId="44" xfId="2271" applyNumberFormat="1" applyFont="1" applyFill="1" applyBorder="1" applyAlignment="1" applyProtection="1">
      <alignment horizontal="center" vertical="center"/>
    </xf>
    <xf numFmtId="177" fontId="41" fillId="0" borderId="20" xfId="2271" quotePrefix="1" applyNumberFormat="1" applyFont="1" applyFill="1" applyBorder="1" applyAlignment="1" applyProtection="1">
      <alignment horizontal="right" vertical="center"/>
    </xf>
    <xf numFmtId="177" fontId="41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77" fontId="3" fillId="18" borderId="5" xfId="2271" applyNumberFormat="1" applyFont="1" applyFill="1" applyBorder="1" applyAlignment="1" applyProtection="1">
      <alignment horizontal="center" vertical="center"/>
    </xf>
    <xf numFmtId="177" fontId="3" fillId="18" borderId="4" xfId="2271" applyNumberFormat="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75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6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6" fontId="2" fillId="0" borderId="0" xfId="2271" quotePrefix="1" applyNumberFormat="1" applyFont="1" applyBorder="1" applyAlignment="1" applyProtection="1">
      <alignment horizontal="left"/>
    </xf>
    <xf numFmtId="168" fontId="3" fillId="0" borderId="39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40" xfId="2271" applyNumberFormat="1" applyFont="1" applyBorder="1" applyAlignment="1" applyProtection="1">
      <alignment horizontal="center" vertical="center"/>
    </xf>
    <xf numFmtId="176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6" fontId="2" fillId="0" borderId="2" xfId="2271" quotePrefix="1" applyNumberFormat="1" applyFont="1" applyBorder="1" applyAlignment="1" applyProtection="1">
      <alignment horizontal="left"/>
    </xf>
    <xf numFmtId="176" fontId="2" fillId="0" borderId="2" xfId="2271" applyNumberFormat="1" applyFont="1" applyBorder="1" applyAlignment="1" applyProtection="1">
      <alignment horizontal="left"/>
    </xf>
    <xf numFmtId="168" fontId="3" fillId="0" borderId="44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6" fontId="3" fillId="0" borderId="7" xfId="2271" applyNumberFormat="1" applyFont="1" applyBorder="1" applyAlignment="1" applyProtection="1">
      <alignment horizontal="left"/>
    </xf>
    <xf numFmtId="178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77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5" fontId="2" fillId="0" borderId="0" xfId="2271" applyNumberFormat="1" applyFont="1" applyFill="1"/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44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40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6" fontId="31" fillId="0" borderId="0" xfId="2271" applyNumberFormat="1" applyFont="1" applyFill="1" applyBorder="1" applyAlignment="1" applyProtection="1">
      <alignment horizontal="left"/>
    </xf>
    <xf numFmtId="168" fontId="2" fillId="0" borderId="47" xfId="2271" applyNumberFormat="1" applyFont="1" applyFill="1" applyBorder="1" applyAlignment="1" applyProtection="1">
      <alignment horizontal="center" vertical="center"/>
    </xf>
    <xf numFmtId="0" fontId="2" fillId="0" borderId="48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48" xfId="2271" applyNumberFormat="1" applyFont="1" applyFill="1" applyBorder="1" applyAlignment="1" applyProtection="1">
      <alignment horizontal="center" vertical="center"/>
    </xf>
    <xf numFmtId="177" fontId="42" fillId="0" borderId="48" xfId="2271" applyNumberFormat="1" applyFont="1" applyFill="1" applyBorder="1" applyAlignment="1" applyProtection="1">
      <alignment horizontal="right" vertical="center"/>
    </xf>
    <xf numFmtId="168" fontId="2" fillId="0" borderId="49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6" fontId="2" fillId="0" borderId="30" xfId="2271" applyNumberFormat="1" applyFont="1" applyFill="1" applyBorder="1" applyAlignment="1" applyProtection="1">
      <alignment horizontal="left"/>
    </xf>
    <xf numFmtId="168" fontId="2" fillId="0" borderId="44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43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77" fontId="42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6" fontId="2" fillId="0" borderId="7" xfId="2271" applyNumberFormat="1" applyFont="1" applyFill="1" applyBorder="1" applyAlignment="1" applyProtection="1">
      <alignment horizontal="left"/>
    </xf>
    <xf numFmtId="177" fontId="42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6" fontId="3" fillId="0" borderId="7" xfId="2271" applyNumberFormat="1" applyFont="1" applyFill="1" applyBorder="1" applyAlignment="1" applyProtection="1">
      <alignment horizontal="left"/>
    </xf>
    <xf numFmtId="176" fontId="2" fillId="0" borderId="7" xfId="2271" quotePrefix="1" applyNumberFormat="1" applyFont="1" applyFill="1" applyBorder="1" applyAlignment="1" applyProtection="1">
      <alignment horizontal="left"/>
    </xf>
    <xf numFmtId="177" fontId="42" fillId="0" borderId="20" xfId="2271" quotePrefix="1" applyNumberFormat="1" applyFont="1" applyFill="1" applyBorder="1" applyAlignment="1" applyProtection="1">
      <alignment horizontal="right" vertical="center"/>
    </xf>
    <xf numFmtId="177" fontId="3" fillId="18" borderId="45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6" fontId="31" fillId="0" borderId="0" xfId="2271" applyNumberFormat="1" applyFont="1" applyBorder="1" applyAlignment="1" applyProtection="1">
      <alignment horizontal="left"/>
    </xf>
    <xf numFmtId="168" fontId="2" fillId="0" borderId="47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48" xfId="2271" applyNumberFormat="1" applyFont="1" applyBorder="1" applyAlignment="1" applyProtection="1">
      <alignment horizontal="center"/>
    </xf>
    <xf numFmtId="176" fontId="2" fillId="0" borderId="30" xfId="2271" applyNumberFormat="1" applyFont="1" applyBorder="1" applyAlignment="1" applyProtection="1">
      <alignment horizontal="left"/>
    </xf>
    <xf numFmtId="168" fontId="2" fillId="0" borderId="44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6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6" fontId="2" fillId="0" borderId="7" xfId="2271" quotePrefix="1" applyNumberFormat="1" applyFont="1" applyBorder="1" applyAlignment="1" applyProtection="1">
      <alignment horizontal="left"/>
    </xf>
    <xf numFmtId="177" fontId="3" fillId="18" borderId="16" xfId="2271" applyNumberFormat="1" applyFont="1" applyFill="1" applyBorder="1" applyAlignment="1" applyProtection="1">
      <alignment horizontal="center" vertical="center"/>
    </xf>
    <xf numFmtId="176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6" fontId="2" fillId="0" borderId="2" xfId="2271" applyNumberFormat="1" applyFont="1" applyFill="1" applyBorder="1" applyAlignment="1" applyProtection="1">
      <alignment horizontal="left" indent="3"/>
    </xf>
    <xf numFmtId="176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77" fontId="3" fillId="18" borderId="13" xfId="2271" applyNumberFormat="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6" fontId="2" fillId="0" borderId="2" xfId="2271" applyNumberFormat="1" applyFont="1" applyBorder="1" applyAlignment="1" applyProtection="1">
      <alignment horizontal="left" indent="3"/>
    </xf>
    <xf numFmtId="176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6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6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176" fontId="2" fillId="0" borderId="0" xfId="2271" applyNumberFormat="1" applyFont="1" applyFill="1" applyBorder="1" applyAlignment="1" applyProtection="1">
      <alignment horizontal="left"/>
    </xf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165" fontId="3" fillId="0" borderId="0" xfId="2271" applyNumberFormat="1" applyFont="1" applyFill="1" applyAlignment="1">
      <alignment horizontal="center"/>
    </xf>
    <xf numFmtId="0" fontId="20" fillId="0" borderId="0" xfId="2271" applyFont="1" applyFill="1"/>
    <xf numFmtId="165" fontId="20" fillId="0" borderId="0" xfId="2271" applyNumberFormat="1" applyFont="1" applyFill="1"/>
    <xf numFmtId="176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51" xfId="148" applyNumberFormat="1" applyFont="1" applyFill="1" applyBorder="1" applyAlignment="1">
      <alignment horizontal="center" vertical="center"/>
    </xf>
    <xf numFmtId="165" fontId="29" fillId="0" borderId="52" xfId="148" applyNumberFormat="1" applyFont="1" applyFill="1" applyBorder="1" applyAlignment="1">
      <alignment horizontal="right" vertical="center"/>
    </xf>
    <xf numFmtId="165" fontId="29" fillId="0" borderId="52" xfId="148" applyNumberFormat="1" applyFont="1" applyFill="1" applyBorder="1" applyAlignment="1">
      <alignment horizontal="center" vertical="center"/>
    </xf>
    <xf numFmtId="0" fontId="29" fillId="0" borderId="53" xfId="2271" applyFont="1" applyFill="1" applyBorder="1"/>
    <xf numFmtId="165" fontId="45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45" fillId="0" borderId="54" xfId="1861" applyNumberFormat="1" applyFont="1" applyFill="1" applyBorder="1" applyAlignment="1">
      <alignment horizontal="center" vertical="center"/>
    </xf>
    <xf numFmtId="165" fontId="29" fillId="0" borderId="55" xfId="1861" applyNumberFormat="1" applyFont="1" applyFill="1" applyBorder="1" applyAlignment="1">
      <alignment horizontal="right" vertical="center"/>
    </xf>
    <xf numFmtId="165" fontId="29" fillId="0" borderId="55" xfId="1861" applyNumberFormat="1" applyFont="1" applyFill="1" applyBorder="1" applyAlignment="1">
      <alignment horizontal="center" vertical="center"/>
    </xf>
    <xf numFmtId="165" fontId="29" fillId="0" borderId="56" xfId="1861" applyNumberFormat="1" applyFont="1" applyFill="1" applyBorder="1" applyAlignment="1">
      <alignment horizontal="right" vertical="center"/>
    </xf>
    <xf numFmtId="0" fontId="29" fillId="0" borderId="57" xfId="2271" applyFont="1" applyFill="1" applyBorder="1"/>
    <xf numFmtId="165" fontId="46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46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46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46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54" xfId="1858" applyNumberFormat="1" applyFont="1" applyFill="1" applyBorder="1" applyAlignment="1">
      <alignment horizontal="center" vertical="center"/>
    </xf>
    <xf numFmtId="165" fontId="29" fillId="0" borderId="55" xfId="1858" applyNumberFormat="1" applyFont="1" applyFill="1" applyBorder="1" applyAlignment="1">
      <alignment horizontal="right" vertical="center"/>
    </xf>
    <xf numFmtId="165" fontId="29" fillId="0" borderId="55" xfId="1858" applyNumberFormat="1" applyFont="1" applyFill="1" applyBorder="1" applyAlignment="1">
      <alignment horizontal="center" vertical="center"/>
    </xf>
    <xf numFmtId="165" fontId="29" fillId="0" borderId="56" xfId="1858" applyNumberFormat="1" applyFont="1" applyFill="1" applyBorder="1" applyAlignment="1">
      <alignment horizontal="right" vertical="center"/>
    </xf>
    <xf numFmtId="0" fontId="29" fillId="0" borderId="57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40" fillId="0" borderId="0" xfId="2271" applyNumberFormat="1" applyFont="1" applyFill="1"/>
    <xf numFmtId="176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43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48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59" xfId="2271" applyFont="1" applyFill="1" applyBorder="1" applyAlignment="1">
      <alignment horizontal="center" vertical="center"/>
    </xf>
    <xf numFmtId="0" fontId="3" fillId="18" borderId="45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165" fontId="3" fillId="0" borderId="0" xfId="2271" applyNumberFormat="1" applyFont="1" applyFill="1" applyBorder="1" applyAlignment="1">
      <alignment horizontal="center"/>
    </xf>
    <xf numFmtId="0" fontId="49" fillId="0" borderId="0" xfId="0" applyFont="1"/>
    <xf numFmtId="0" fontId="38" fillId="0" borderId="0" xfId="0" applyFont="1"/>
    <xf numFmtId="4" fontId="2" fillId="0" borderId="0" xfId="0" applyNumberFormat="1" applyFont="1" applyFill="1" applyBorder="1" applyAlignment="1">
      <alignment horizontal="center"/>
    </xf>
    <xf numFmtId="3" fontId="49" fillId="0" borderId="0" xfId="0" applyNumberFormat="1" applyFont="1"/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3" fillId="19" borderId="3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12" fillId="0" borderId="0" xfId="0" applyFont="1"/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40" xfId="41531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31" applyFont="1" applyFill="1" applyBorder="1" applyAlignment="1">
      <alignment horizontal="center" vertical="top"/>
    </xf>
    <xf numFmtId="43" fontId="9" fillId="0" borderId="27" xfId="41531" applyFont="1" applyFill="1" applyBorder="1" applyAlignment="1">
      <alignment horizontal="center" vertical="top"/>
    </xf>
    <xf numFmtId="43" fontId="9" fillId="0" borderId="60" xfId="41531" applyFont="1" applyBorder="1" applyAlignment="1"/>
    <xf numFmtId="43" fontId="9" fillId="0" borderId="60" xfId="41531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31" applyFont="1" applyFill="1" applyBorder="1" applyAlignment="1">
      <alignment horizontal="right"/>
    </xf>
    <xf numFmtId="43" fontId="9" fillId="0" borderId="1" xfId="41531" applyFont="1" applyFill="1" applyBorder="1" applyAlignment="1">
      <alignment horizontal="right"/>
    </xf>
    <xf numFmtId="43" fontId="9" fillId="0" borderId="4" xfId="4153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31" applyFont="1" applyFill="1" applyBorder="1" applyAlignment="1">
      <alignment horizontal="center" vertical="top"/>
    </xf>
    <xf numFmtId="43" fontId="9" fillId="0" borderId="1" xfId="41531" applyFont="1" applyFill="1" applyBorder="1" applyAlignment="1">
      <alignment horizontal="center" vertical="top"/>
    </xf>
    <xf numFmtId="43" fontId="9" fillId="0" borderId="4" xfId="41531" applyFont="1" applyBorder="1" applyAlignment="1"/>
    <xf numFmtId="43" fontId="9" fillId="0" borderId="13" xfId="41531" applyFont="1" applyFill="1" applyBorder="1" applyAlignment="1">
      <alignment horizontal="center" vertical="top"/>
    </xf>
    <xf numFmtId="43" fontId="9" fillId="0" borderId="12" xfId="41531" applyFont="1" applyFill="1" applyBorder="1" applyAlignment="1">
      <alignment horizontal="right"/>
    </xf>
    <xf numFmtId="43" fontId="9" fillId="0" borderId="45" xfId="41531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31" applyFont="1" applyBorder="1" applyAlignment="1">
      <alignment horizontal="right"/>
    </xf>
    <xf numFmtId="43" fontId="10" fillId="0" borderId="8" xfId="41531" applyFont="1" applyBorder="1" applyAlignment="1">
      <alignment horizontal="right"/>
    </xf>
    <xf numFmtId="43" fontId="10" fillId="0" borderId="20" xfId="41531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31" applyFont="1" applyFill="1" applyBorder="1" applyAlignment="1">
      <alignment horizontal="right"/>
    </xf>
    <xf numFmtId="43" fontId="9" fillId="0" borderId="27" xfId="41531" applyFont="1" applyFill="1" applyBorder="1" applyAlignment="1">
      <alignment horizontal="right"/>
    </xf>
    <xf numFmtId="0" fontId="10" fillId="20" borderId="3" xfId="0" applyFont="1" applyFill="1" applyBorder="1" applyAlignment="1">
      <alignment horizontal="center"/>
    </xf>
    <xf numFmtId="0" fontId="10" fillId="20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79" fontId="3" fillId="0" borderId="0" xfId="18734" applyNumberFormat="1" applyFont="1" applyFill="1" applyBorder="1" applyAlignment="1">
      <alignment horizontal="right" vertical="center"/>
    </xf>
    <xf numFmtId="2" fontId="3" fillId="0" borderId="0" xfId="18734" applyNumberFormat="1" applyFont="1" applyFill="1" applyBorder="1" applyAlignment="1">
      <alignment horizontal="right" vertical="center"/>
    </xf>
    <xf numFmtId="180" fontId="3" fillId="0" borderId="11" xfId="18734" quotePrefix="1" applyNumberFormat="1" applyFont="1" applyFill="1" applyBorder="1" applyAlignment="1">
      <alignment horizontal="right"/>
    </xf>
    <xf numFmtId="180" fontId="3" fillId="0" borderId="10" xfId="2131" applyNumberFormat="1" applyFont="1" applyFill="1" applyBorder="1" applyAlignment="1">
      <alignment horizontal="right" vertical="center"/>
    </xf>
    <xf numFmtId="180" fontId="3" fillId="0" borderId="9" xfId="18734" applyNumberFormat="1" applyFont="1" applyFill="1" applyBorder="1" applyAlignment="1">
      <alignment vertical="center"/>
    </xf>
    <xf numFmtId="179" fontId="2" fillId="0" borderId="0" xfId="18734" applyNumberFormat="1" applyFont="1" applyFill="1" applyBorder="1" applyAlignment="1">
      <alignment horizontal="right" vertical="center"/>
    </xf>
    <xf numFmtId="180" fontId="2" fillId="0" borderId="5" xfId="18734" applyNumberFormat="1" applyFont="1" applyFill="1" applyBorder="1" applyAlignment="1">
      <alignment horizontal="right"/>
    </xf>
    <xf numFmtId="180" fontId="2" fillId="0" borderId="4" xfId="2131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18734" applyNumberFormat="1" applyFont="1" applyFill="1" applyBorder="1" applyAlignment="1">
      <alignment horizontal="right" vertical="center"/>
    </xf>
    <xf numFmtId="180" fontId="2" fillId="0" borderId="5" xfId="18734" quotePrefix="1" applyNumberFormat="1" applyFont="1" applyFill="1" applyBorder="1" applyAlignment="1">
      <alignment horizontal="right"/>
    </xf>
    <xf numFmtId="180" fontId="2" fillId="0" borderId="13" xfId="18734" quotePrefix="1" applyNumberFormat="1" applyFont="1" applyFill="1" applyBorder="1" applyAlignment="1">
      <alignment horizontal="right"/>
    </xf>
    <xf numFmtId="180" fontId="2" fillId="0" borderId="45" xfId="2131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35316" applyFont="1" applyFill="1" applyBorder="1" applyAlignment="1">
      <alignment horizontal="center" vertical="center"/>
    </xf>
    <xf numFmtId="0" fontId="3" fillId="18" borderId="45" xfId="35316" applyFont="1" applyFill="1" applyBorder="1" applyAlignment="1">
      <alignment horizontal="center" vertical="center"/>
    </xf>
    <xf numFmtId="0" fontId="3" fillId="18" borderId="3" xfId="35316" quotePrefix="1" applyNumberFormat="1" applyFont="1" applyFill="1" applyBorder="1" applyAlignment="1">
      <alignment horizontal="center"/>
    </xf>
    <xf numFmtId="164" fontId="3" fillId="0" borderId="11" xfId="18734" quotePrefix="1" applyNumberFormat="1" applyFont="1" applyFill="1" applyBorder="1" applyAlignment="1">
      <alignment horizontal="right" vertical="center"/>
    </xf>
    <xf numFmtId="180" fontId="3" fillId="0" borderId="10" xfId="18734" quotePrefix="1" applyNumberFormat="1" applyFont="1" applyFill="1" applyBorder="1" applyAlignment="1">
      <alignment horizontal="right" vertical="center"/>
    </xf>
    <xf numFmtId="164" fontId="3" fillId="0" borderId="10" xfId="18734" quotePrefix="1" applyNumberFormat="1" applyFont="1" applyFill="1" applyBorder="1" applyAlignment="1">
      <alignment horizontal="right" vertical="center"/>
    </xf>
    <xf numFmtId="179" fontId="3" fillId="0" borderId="10" xfId="18734" applyNumberFormat="1" applyFont="1" applyFill="1" applyBorder="1" applyAlignment="1">
      <alignment horizontal="right" vertical="center"/>
    </xf>
    <xf numFmtId="164" fontId="3" fillId="0" borderId="8" xfId="18734" quotePrefix="1" applyNumberFormat="1" applyFont="1" applyFill="1" applyBorder="1" applyAlignment="1">
      <alignment horizontal="right" vertical="center"/>
    </xf>
    <xf numFmtId="180" fontId="3" fillId="0" borderId="8" xfId="18734" applyNumberFormat="1" applyFont="1" applyFill="1" applyBorder="1" applyAlignment="1">
      <alignment horizontal="right" vertical="center"/>
    </xf>
    <xf numFmtId="180" fontId="3" fillId="0" borderId="7" xfId="18734" applyNumberFormat="1" applyFont="1" applyFill="1" applyBorder="1" applyAlignment="1">
      <alignment vertical="center"/>
    </xf>
    <xf numFmtId="164" fontId="2" fillId="0" borderId="5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 vertical="center"/>
    </xf>
    <xf numFmtId="180" fontId="2" fillId="0" borderId="27" xfId="18734" applyNumberFormat="1" applyFont="1" applyFill="1" applyBorder="1" applyAlignment="1">
      <alignment horizontal="right" vertical="center"/>
    </xf>
    <xf numFmtId="180" fontId="2" fillId="0" borderId="1" xfId="18734" quotePrefix="1" applyNumberFormat="1" applyFont="1" applyFill="1" applyBorder="1" applyAlignment="1">
      <alignment horizontal="right" vertical="center"/>
    </xf>
    <xf numFmtId="180" fontId="2" fillId="0" borderId="4" xfId="18734" quotePrefix="1" applyNumberFormat="1" applyFont="1" applyFill="1" applyBorder="1" applyAlignment="1">
      <alignment horizontal="right" vertical="center"/>
    </xf>
    <xf numFmtId="180" fontId="2" fillId="0" borderId="4" xfId="18734" quotePrefix="1" applyNumberFormat="1" applyFont="1" applyFill="1" applyBorder="1" applyAlignment="1">
      <alignment horizontal="right" vertical="center" indent="1"/>
    </xf>
    <xf numFmtId="164" fontId="2" fillId="0" borderId="5" xfId="18734" quotePrefix="1" applyNumberFormat="1" applyFont="1" applyFill="1" applyBorder="1" applyAlignment="1">
      <alignment horizontal="right"/>
    </xf>
    <xf numFmtId="180" fontId="2" fillId="0" borderId="1" xfId="18734" applyNumberFormat="1" applyFont="1" applyFill="1" applyBorder="1" applyAlignment="1">
      <alignment horizontal="right" vertical="center" indent="1"/>
    </xf>
    <xf numFmtId="180" fontId="2" fillId="0" borderId="1" xfId="18734" applyNumberFormat="1" applyFont="1" applyFill="1" applyBorder="1" applyAlignment="1">
      <alignment horizontal="right" vertical="center"/>
    </xf>
    <xf numFmtId="180" fontId="2" fillId="0" borderId="4" xfId="18734" applyNumberFormat="1" applyFont="1" applyFill="1" applyBorder="1" applyAlignment="1">
      <alignment horizontal="right" vertical="center"/>
    </xf>
    <xf numFmtId="164" fontId="2" fillId="0" borderId="1" xfId="18734" quotePrefix="1" applyNumberFormat="1" applyFont="1" applyFill="1" applyBorder="1" applyAlignment="1">
      <alignment horizontal="right" vertical="center"/>
    </xf>
    <xf numFmtId="180" fontId="2" fillId="0" borderId="37" xfId="18734" applyNumberFormat="1" applyFont="1" applyFill="1" applyBorder="1" applyAlignment="1">
      <alignment horizontal="right" vertical="center"/>
    </xf>
    <xf numFmtId="180" fontId="2" fillId="0" borderId="12" xfId="18734" quotePrefix="1" applyNumberFormat="1" applyFont="1" applyFill="1" applyBorder="1" applyAlignment="1">
      <alignment horizontal="right" vertical="center"/>
    </xf>
    <xf numFmtId="0" fontId="3" fillId="18" borderId="44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/>
    </xf>
    <xf numFmtId="0" fontId="3" fillId="18" borderId="12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 wrapText="1"/>
    </xf>
    <xf numFmtId="180" fontId="3" fillId="0" borderId="3" xfId="18734" quotePrefix="1" applyNumberFormat="1" applyFont="1" applyFill="1" applyBorder="1" applyAlignment="1">
      <alignment horizontal="right"/>
    </xf>
    <xf numFmtId="180" fontId="3" fillId="0" borderId="8" xfId="18734" quotePrefix="1" applyNumberFormat="1" applyFont="1" applyFill="1" applyBorder="1" applyAlignment="1">
      <alignment horizontal="right"/>
    </xf>
    <xf numFmtId="2" fontId="3" fillId="0" borderId="8" xfId="18734" applyNumberFormat="1" applyFont="1" applyFill="1" applyBorder="1" applyAlignment="1">
      <alignment horizontal="right"/>
    </xf>
    <xf numFmtId="180" fontId="3" fillId="0" borderId="8" xfId="0" applyNumberFormat="1" applyFont="1" applyFill="1" applyBorder="1" applyAlignment="1">
      <alignment vertical="center"/>
    </xf>
    <xf numFmtId="180" fontId="3" fillId="0" borderId="27" xfId="18734" quotePrefix="1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/>
    </xf>
    <xf numFmtId="180" fontId="2" fillId="0" borderId="1" xfId="18734" quotePrefix="1" applyNumberFormat="1" applyFont="1" applyFill="1" applyBorder="1" applyAlignment="1">
      <alignment horizontal="right"/>
    </xf>
    <xf numFmtId="164" fontId="2" fillId="0" borderId="27" xfId="18734" quotePrefix="1" applyNumberFormat="1" applyFont="1" applyFill="1" applyBorder="1" applyAlignment="1">
      <alignment horizontal="right"/>
    </xf>
    <xf numFmtId="164" fontId="2" fillId="0" borderId="4" xfId="18734" applyNumberFormat="1" applyFont="1" applyFill="1" applyBorder="1" applyAlignment="1">
      <alignment horizontal="right"/>
    </xf>
    <xf numFmtId="180" fontId="2" fillId="0" borderId="27" xfId="18734" quotePrefix="1" applyNumberFormat="1" applyFont="1" applyFill="1" applyBorder="1" applyAlignment="1">
      <alignment horizontal="right"/>
    </xf>
    <xf numFmtId="164" fontId="2" fillId="0" borderId="1" xfId="18734" quotePrefix="1" applyNumberFormat="1" applyFont="1" applyFill="1" applyBorder="1" applyAlignment="1">
      <alignment horizontal="right"/>
    </xf>
    <xf numFmtId="180" fontId="2" fillId="0" borderId="1" xfId="18734" applyNumberFormat="1" applyFont="1" applyFill="1" applyBorder="1" applyAlignment="1">
      <alignment horizontal="right"/>
    </xf>
    <xf numFmtId="164" fontId="2" fillId="0" borderId="1" xfId="18734" applyNumberFormat="1" applyFont="1" applyFill="1" applyBorder="1" applyAlignment="1">
      <alignment horizontal="right"/>
    </xf>
    <xf numFmtId="164" fontId="2" fillId="0" borderId="13" xfId="18734" quotePrefix="1" applyNumberFormat="1" applyFont="1" applyFill="1" applyBorder="1" applyAlignment="1">
      <alignment horizontal="right"/>
    </xf>
    <xf numFmtId="179" fontId="2" fillId="0" borderId="0" xfId="0" applyNumberFormat="1" applyFont="1" applyFill="1"/>
    <xf numFmtId="2" fontId="3" fillId="0" borderId="3" xfId="18734" applyNumberFormat="1" applyFont="1" applyFill="1" applyBorder="1" applyAlignment="1">
      <alignment horizontal="right"/>
    </xf>
    <xf numFmtId="179" fontId="3" fillId="0" borderId="8" xfId="18734" applyNumberFormat="1" applyFont="1" applyFill="1" applyBorder="1" applyAlignment="1">
      <alignment horizontal="right"/>
    </xf>
    <xf numFmtId="164" fontId="2" fillId="0" borderId="29" xfId="18734" quotePrefix="1" applyNumberFormat="1" applyFont="1" applyFill="1" applyBorder="1" applyAlignment="1">
      <alignment horizontal="right"/>
    </xf>
    <xf numFmtId="164" fontId="2" fillId="0" borderId="6" xfId="18734" quotePrefix="1" applyNumberFormat="1" applyFont="1" applyFill="1" applyBorder="1" applyAlignment="1">
      <alignment horizontal="right"/>
    </xf>
    <xf numFmtId="180" fontId="2" fillId="0" borderId="0" xfId="0" applyNumberFormat="1" applyFont="1" applyFill="1"/>
    <xf numFmtId="178" fontId="2" fillId="0" borderId="12" xfId="41531" quotePrefix="1" applyNumberFormat="1" applyFont="1" applyFill="1" applyBorder="1" applyAlignment="1">
      <alignment horizontal="right"/>
    </xf>
    <xf numFmtId="164" fontId="2" fillId="0" borderId="12" xfId="18734" quotePrefix="1" applyNumberFormat="1" applyFont="1" applyFill="1" applyBorder="1" applyAlignment="1">
      <alignment horizontal="right"/>
    </xf>
    <xf numFmtId="2" fontId="2" fillId="0" borderId="37" xfId="18734" applyNumberFormat="1" applyFont="1" applyFill="1" applyBorder="1" applyAlignment="1">
      <alignment horizontal="right"/>
    </xf>
    <xf numFmtId="164" fontId="3" fillId="0" borderId="3" xfId="1869" applyNumberFormat="1" applyFont="1" applyFill="1" applyBorder="1" applyAlignment="1">
      <alignment horizontal="right" vertical="center"/>
    </xf>
    <xf numFmtId="164" fontId="3" fillId="0" borderId="8" xfId="1872" applyNumberFormat="1" applyFont="1" applyFill="1" applyBorder="1"/>
    <xf numFmtId="180" fontId="3" fillId="0" borderId="8" xfId="1872" applyNumberFormat="1" applyFont="1" applyFill="1" applyBorder="1"/>
    <xf numFmtId="164" fontId="3" fillId="0" borderId="20" xfId="1872" applyNumberFormat="1" applyFont="1" applyFill="1" applyBorder="1" applyAlignment="1"/>
    <xf numFmtId="164" fontId="3" fillId="0" borderId="8" xfId="1872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1872" applyNumberFormat="1" applyFont="1" applyFill="1" applyBorder="1"/>
    <xf numFmtId="164" fontId="2" fillId="0" borderId="1" xfId="1872" applyNumberFormat="1" applyFont="1" applyFill="1" applyBorder="1"/>
    <xf numFmtId="164" fontId="2" fillId="0" borderId="4" xfId="1872" applyNumberFormat="1" applyFont="1" applyFill="1" applyBorder="1"/>
    <xf numFmtId="180" fontId="2" fillId="0" borderId="4" xfId="1872" applyNumberFormat="1" applyFont="1" applyFill="1" applyBorder="1"/>
    <xf numFmtId="180" fontId="2" fillId="0" borderId="1" xfId="0" applyNumberFormat="1" applyFont="1" applyFill="1" applyBorder="1"/>
    <xf numFmtId="43" fontId="0" fillId="0" borderId="0" xfId="0" applyNumberFormat="1"/>
    <xf numFmtId="180" fontId="2" fillId="0" borderId="5" xfId="2131" applyNumberFormat="1" applyFont="1" applyFill="1" applyBorder="1"/>
    <xf numFmtId="180" fontId="2" fillId="0" borderId="1" xfId="2131" applyNumberFormat="1" applyFont="1" applyFill="1" applyBorder="1"/>
    <xf numFmtId="180" fontId="2" fillId="0" borderId="0" xfId="2131" applyNumberFormat="1" applyFont="1" applyFill="1" applyBorder="1"/>
    <xf numFmtId="180" fontId="2" fillId="0" borderId="1" xfId="1872" applyNumberFormat="1" applyFont="1" applyFill="1" applyBorder="1"/>
    <xf numFmtId="164" fontId="2" fillId="0" borderId="5" xfId="2131" applyNumberFormat="1" applyFont="1" applyFill="1" applyBorder="1"/>
    <xf numFmtId="164" fontId="2" fillId="0" borderId="45" xfId="1872" applyNumberFormat="1" applyFont="1" applyFill="1" applyBorder="1"/>
    <xf numFmtId="180" fontId="2" fillId="0" borderId="12" xfId="1872" applyNumberFormat="1" applyFont="1" applyFill="1" applyBorder="1"/>
    <xf numFmtId="164" fontId="2" fillId="0" borderId="12" xfId="1872" applyNumberFormat="1" applyFont="1" applyFill="1" applyBorder="1"/>
    <xf numFmtId="0" fontId="3" fillId="18" borderId="44" xfId="35316" applyFont="1" applyFill="1" applyBorder="1" applyAlignment="1">
      <alignment horizontal="center" vertical="center" wrapText="1"/>
    </xf>
    <xf numFmtId="0" fontId="3" fillId="18" borderId="8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79" fontId="0" fillId="0" borderId="0" xfId="0" applyNumberFormat="1"/>
    <xf numFmtId="180" fontId="3" fillId="0" borderId="20" xfId="2131" applyNumberFormat="1" applyFont="1" applyFill="1" applyBorder="1" applyAlignment="1">
      <alignment vertical="center"/>
    </xf>
    <xf numFmtId="164" fontId="3" fillId="0" borderId="20" xfId="2131" applyNumberFormat="1" applyFont="1" applyFill="1" applyBorder="1" applyAlignment="1">
      <alignment horizontal="right" vertical="center"/>
    </xf>
    <xf numFmtId="164" fontId="3" fillId="0" borderId="8" xfId="1869" applyNumberFormat="1" applyFont="1" applyFill="1" applyBorder="1" applyAlignment="1">
      <alignment horizontal="right" vertical="center"/>
    </xf>
    <xf numFmtId="180" fontId="3" fillId="0" borderId="8" xfId="1869" applyNumberFormat="1" applyFont="1" applyFill="1" applyBorder="1" applyAlignment="1">
      <alignment horizontal="right" vertical="center"/>
    </xf>
    <xf numFmtId="164" fontId="2" fillId="0" borderId="8" xfId="1869" quotePrefix="1" applyNumberFormat="1" applyFont="1" applyFill="1" applyBorder="1"/>
    <xf numFmtId="178" fontId="0" fillId="0" borderId="0" xfId="0" applyNumberFormat="1"/>
    <xf numFmtId="164" fontId="2" fillId="0" borderId="5" xfId="1869" quotePrefix="1" applyNumberFormat="1" applyFont="1" applyFill="1" applyBorder="1"/>
    <xf numFmtId="164" fontId="2" fillId="0" borderId="1" xfId="1869" quotePrefix="1" applyNumberFormat="1" applyFont="1" applyFill="1" applyBorder="1"/>
    <xf numFmtId="180" fontId="2" fillId="0" borderId="4" xfId="2131" applyNumberFormat="1" applyFont="1" applyFill="1" applyBorder="1"/>
    <xf numFmtId="164" fontId="2" fillId="0" borderId="4" xfId="1869" quotePrefix="1" applyNumberFormat="1" applyFont="1" applyFill="1" applyBorder="1"/>
    <xf numFmtId="180" fontId="2" fillId="0" borderId="27" xfId="1869" quotePrefix="1" applyNumberFormat="1" applyFont="1" applyFill="1" applyBorder="1"/>
    <xf numFmtId="178" fontId="2" fillId="0" borderId="37" xfId="41531" applyNumberFormat="1" applyFont="1" applyFill="1" applyBorder="1" applyAlignment="1">
      <alignment horizontal="left" indent="2"/>
    </xf>
    <xf numFmtId="164" fontId="0" fillId="0" borderId="0" xfId="0" applyNumberFormat="1"/>
    <xf numFmtId="180" fontId="2" fillId="0" borderId="1" xfId="1869" quotePrefix="1" applyNumberFormat="1" applyFont="1" applyFill="1" applyBorder="1"/>
    <xf numFmtId="164" fontId="2" fillId="0" borderId="37" xfId="1869" applyNumberFormat="1" applyFont="1" applyFill="1" applyBorder="1"/>
    <xf numFmtId="164" fontId="2" fillId="0" borderId="4" xfId="2131" applyNumberFormat="1" applyFont="1" applyFill="1" applyBorder="1"/>
    <xf numFmtId="180" fontId="2" fillId="0" borderId="1" xfId="1869" applyNumberFormat="1" applyFont="1" applyFill="1" applyBorder="1" applyAlignment="1">
      <alignment horizontal="right" indent="1"/>
    </xf>
    <xf numFmtId="164" fontId="2" fillId="0" borderId="0" xfId="2131" applyNumberFormat="1" applyFont="1" applyFill="1" applyBorder="1"/>
    <xf numFmtId="164" fontId="2" fillId="0" borderId="1" xfId="1869" applyNumberFormat="1" applyFont="1" applyFill="1" applyBorder="1"/>
    <xf numFmtId="180" fontId="2" fillId="0" borderId="12" xfId="1869" applyNumberFormat="1" applyFont="1" applyFill="1" applyBorder="1" applyAlignment="1">
      <alignment horizontal="right" indent="1"/>
    </xf>
    <xf numFmtId="164" fontId="2" fillId="0" borderId="45" xfId="1869" quotePrefix="1" applyNumberFormat="1" applyFont="1" applyFill="1" applyBorder="1"/>
    <xf numFmtId="164" fontId="2" fillId="0" borderId="12" xfId="1869" applyNumberFormat="1" applyFont="1" applyFill="1" applyBorder="1"/>
    <xf numFmtId="164" fontId="2" fillId="0" borderId="46" xfId="1869" applyNumberFormat="1" applyFont="1" applyFill="1" applyBorder="1"/>
    <xf numFmtId="0" fontId="3" fillId="18" borderId="3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/>
    </xf>
    <xf numFmtId="0" fontId="3" fillId="18" borderId="12" xfId="35316" applyFont="1" applyFill="1" applyBorder="1" applyAlignment="1">
      <alignment horizontal="center" vertical="center" wrapText="1"/>
    </xf>
    <xf numFmtId="0" fontId="3" fillId="18" borderId="20" xfId="35316" applyNumberFormat="1" applyFont="1" applyFill="1" applyBorder="1" applyAlignment="1">
      <alignment horizontal="center"/>
    </xf>
    <xf numFmtId="0" fontId="2" fillId="18" borderId="15" xfId="35316" applyFont="1" applyFill="1" applyBorder="1"/>
    <xf numFmtId="0" fontId="32" fillId="0" borderId="0" xfId="0" applyFont="1" applyFill="1" applyBorder="1" applyAlignment="1">
      <alignment horizontal="right"/>
    </xf>
    <xf numFmtId="178" fontId="3" fillId="0" borderId="32" xfId="191" applyNumberFormat="1" applyFont="1" applyFill="1" applyBorder="1" applyAlignment="1">
      <alignment horizontal="right" vertical="center"/>
    </xf>
    <xf numFmtId="178" fontId="3" fillId="0" borderId="31" xfId="191" applyNumberFormat="1" applyFont="1" applyFill="1" applyBorder="1" applyAlignment="1">
      <alignment horizontal="right" vertical="center"/>
    </xf>
    <xf numFmtId="43" fontId="3" fillId="0" borderId="31" xfId="191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78" fontId="2" fillId="0" borderId="6" xfId="191" applyNumberFormat="1" applyFont="1" applyFill="1" applyBorder="1" applyAlignment="1">
      <alignment horizontal="right" vertical="center"/>
    </xf>
    <xf numFmtId="178" fontId="2" fillId="0" borderId="1" xfId="191" applyNumberFormat="1" applyFont="1" applyFill="1" applyBorder="1" applyAlignment="1">
      <alignment horizontal="center" vertical="center"/>
    </xf>
    <xf numFmtId="178" fontId="2" fillId="0" borderId="1" xfId="191" applyNumberFormat="1" applyFont="1" applyFill="1" applyBorder="1" applyAlignment="1">
      <alignment horizontal="right" vertical="center"/>
    </xf>
    <xf numFmtId="178" fontId="2" fillId="0" borderId="1" xfId="18667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78" fontId="3" fillId="0" borderId="0" xfId="191" applyNumberFormat="1" applyFont="1" applyFill="1" applyBorder="1" applyAlignment="1">
      <alignment horizontal="right" vertical="center"/>
    </xf>
    <xf numFmtId="180" fontId="3" fillId="0" borderId="0" xfId="18667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11" xfId="191" applyNumberFormat="1" applyFont="1" applyFill="1" applyBorder="1" applyAlignment="1">
      <alignment horizontal="right" vertical="center"/>
    </xf>
    <xf numFmtId="178" fontId="3" fillId="0" borderId="40" xfId="191" applyNumberFormat="1" applyFont="1" applyFill="1" applyBorder="1" applyAlignment="1">
      <alignment horizontal="right" vertical="center"/>
    </xf>
    <xf numFmtId="180" fontId="3" fillId="0" borderId="40" xfId="18667" applyNumberFormat="1" applyFont="1" applyFill="1" applyBorder="1" applyAlignment="1">
      <alignment vertical="center"/>
    </xf>
    <xf numFmtId="180" fontId="3" fillId="0" borderId="10" xfId="18667" applyNumberFormat="1" applyFont="1" applyFill="1" applyBorder="1" applyAlignment="1">
      <alignment vertical="center"/>
    </xf>
    <xf numFmtId="178" fontId="2" fillId="0" borderId="29" xfId="191" applyNumberFormat="1" applyFont="1" applyFill="1" applyBorder="1" applyAlignment="1">
      <alignment horizontal="right" vertical="center"/>
    </xf>
    <xf numFmtId="178" fontId="2" fillId="0" borderId="60" xfId="191" applyNumberFormat="1" applyFont="1" applyFill="1" applyBorder="1" applyAlignment="1">
      <alignment horizontal="right" vertical="center"/>
    </xf>
    <xf numFmtId="180" fontId="2" fillId="0" borderId="4" xfId="18667" applyNumberFormat="1" applyFont="1" applyFill="1" applyBorder="1"/>
    <xf numFmtId="180" fontId="2" fillId="0" borderId="27" xfId="18667" applyNumberFormat="1" applyFont="1" applyFill="1" applyBorder="1"/>
    <xf numFmtId="180" fontId="2" fillId="0" borderId="4" xfId="173" applyNumberFormat="1" applyFont="1" applyFill="1" applyBorder="1"/>
    <xf numFmtId="180" fontId="2" fillId="0" borderId="1" xfId="18667" applyNumberFormat="1" applyFont="1" applyFill="1" applyBorder="1"/>
    <xf numFmtId="180" fontId="2" fillId="0" borderId="1" xfId="173" applyNumberFormat="1" applyFont="1" applyFill="1" applyBorder="1"/>
    <xf numFmtId="178" fontId="2" fillId="0" borderId="4" xfId="191" applyNumberFormat="1" applyFont="1" applyFill="1" applyBorder="1" applyAlignment="1">
      <alignment horizontal="right" vertical="center"/>
    </xf>
    <xf numFmtId="180" fontId="2" fillId="0" borderId="0" xfId="18667" applyNumberFormat="1" applyFont="1" applyFill="1" applyBorder="1"/>
    <xf numFmtId="180" fontId="2" fillId="0" borderId="37" xfId="18667" applyNumberFormat="1" applyFont="1" applyFill="1" applyBorder="1"/>
    <xf numFmtId="180" fontId="2" fillId="0" borderId="1" xfId="44" applyNumberFormat="1" applyFont="1" applyFill="1" applyBorder="1"/>
    <xf numFmtId="180" fontId="2" fillId="0" borderId="4" xfId="44" applyNumberFormat="1" applyFont="1" applyFill="1" applyBorder="1"/>
    <xf numFmtId="41" fontId="2" fillId="0" borderId="0" xfId="0" applyNumberFormat="1" applyFont="1" applyFill="1"/>
    <xf numFmtId="178" fontId="2" fillId="0" borderId="0" xfId="0" applyNumberFormat="1" applyFont="1" applyFill="1"/>
    <xf numFmtId="178" fontId="2" fillId="0" borderId="13" xfId="191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/>
    <xf numFmtId="165" fontId="2" fillId="0" borderId="0" xfId="0" applyNumberFormat="1" applyFont="1" applyFill="1" applyBorder="1"/>
    <xf numFmtId="180" fontId="2" fillId="0" borderId="12" xfId="18667" applyNumberFormat="1" applyFont="1" applyFill="1" applyBorder="1"/>
    <xf numFmtId="0" fontId="3" fillId="18" borderId="44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35300" applyFont="1" applyFill="1"/>
    <xf numFmtId="0" fontId="2" fillId="0" borderId="0" xfId="35300" applyFont="1" applyFill="1" applyBorder="1"/>
    <xf numFmtId="2" fontId="2" fillId="0" borderId="0" xfId="35300" applyNumberFormat="1" applyFont="1" applyFill="1" applyBorder="1"/>
    <xf numFmtId="0" fontId="2" fillId="0" borderId="0" xfId="35300" applyFont="1" applyFill="1" applyBorder="1" applyAlignment="1"/>
    <xf numFmtId="2" fontId="2" fillId="0" borderId="11" xfId="231" applyNumberFormat="1" applyFont="1" applyFill="1" applyBorder="1" applyAlignment="1">
      <alignment horizontal="center"/>
    </xf>
    <xf numFmtId="2" fontId="2" fillId="17" borderId="10" xfId="231" applyNumberFormat="1" applyFont="1" applyFill="1" applyBorder="1" applyAlignment="1">
      <alignment horizontal="center"/>
    </xf>
    <xf numFmtId="2" fontId="2" fillId="17" borderId="41" xfId="231" applyNumberFormat="1" applyFont="1" applyFill="1" applyBorder="1" applyAlignment="1">
      <alignment horizontal="center"/>
    </xf>
    <xf numFmtId="2" fontId="2" fillId="0" borderId="10" xfId="231" applyNumberFormat="1" applyFont="1" applyFill="1" applyBorder="1" applyAlignment="1">
      <alignment horizontal="center"/>
    </xf>
    <xf numFmtId="0" fontId="3" fillId="0" borderId="9" xfId="35300" applyFont="1" applyFill="1" applyBorder="1" applyAlignment="1">
      <alignment horizontal="left"/>
    </xf>
    <xf numFmtId="2" fontId="2" fillId="17" borderId="8" xfId="231" applyNumberFormat="1" applyFont="1" applyFill="1" applyBorder="1" applyAlignment="1">
      <alignment horizontal="center"/>
    </xf>
    <xf numFmtId="2" fontId="2" fillId="17" borderId="43" xfId="231" applyNumberFormat="1" applyFont="1" applyFill="1" applyBorder="1" applyAlignment="1">
      <alignment horizontal="center"/>
    </xf>
    <xf numFmtId="2" fontId="2" fillId="0" borderId="8" xfId="231" applyNumberFormat="1" applyFont="1" applyFill="1" applyBorder="1" applyAlignment="1">
      <alignment horizontal="center"/>
    </xf>
    <xf numFmtId="165" fontId="2" fillId="0" borderId="8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/>
    </xf>
    <xf numFmtId="0" fontId="2" fillId="0" borderId="0" xfId="35300" applyFont="1" applyFill="1" applyAlignment="1">
      <alignment vertical="center"/>
    </xf>
    <xf numFmtId="2" fontId="2" fillId="0" borderId="44" xfId="231" applyNumberFormat="1" applyFont="1" applyFill="1" applyBorder="1" applyAlignment="1">
      <alignment horizontal="center"/>
    </xf>
    <xf numFmtId="2" fontId="2" fillId="0" borderId="43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 vertical="center"/>
    </xf>
    <xf numFmtId="0" fontId="2" fillId="0" borderId="7" xfId="35300" applyFont="1" applyFill="1" applyBorder="1" applyAlignment="1">
      <alignment horizontal="left" indent="1"/>
    </xf>
    <xf numFmtId="0" fontId="2" fillId="0" borderId="7" xfId="35300" quotePrefix="1" applyFont="1" applyFill="1" applyBorder="1" applyAlignment="1">
      <alignment horizontal="left" indent="1"/>
    </xf>
    <xf numFmtId="0" fontId="2" fillId="18" borderId="44" xfId="35300" applyFont="1" applyFill="1" applyBorder="1"/>
    <xf numFmtId="0" fontId="2" fillId="18" borderId="8" xfId="35300" applyFont="1" applyFill="1" applyBorder="1"/>
    <xf numFmtId="0" fontId="2" fillId="18" borderId="43" xfId="35300" applyFont="1" applyFill="1" applyBorder="1"/>
    <xf numFmtId="0" fontId="3" fillId="18" borderId="8" xfId="35300" applyFont="1" applyFill="1" applyBorder="1" applyAlignment="1">
      <alignment horizontal="left"/>
    </xf>
    <xf numFmtId="0" fontId="3" fillId="18" borderId="7" xfId="35300" applyFont="1" applyFill="1" applyBorder="1" applyAlignment="1">
      <alignment horizontal="left"/>
    </xf>
    <xf numFmtId="165" fontId="2" fillId="0" borderId="44" xfId="35300" applyNumberFormat="1" applyFont="1" applyFill="1" applyBorder="1" applyAlignment="1">
      <alignment horizontal="center"/>
    </xf>
    <xf numFmtId="165" fontId="2" fillId="0" borderId="8" xfId="35300" applyNumberFormat="1" applyFont="1" applyFill="1" applyBorder="1" applyAlignment="1">
      <alignment horizontal="center"/>
    </xf>
    <xf numFmtId="165" fontId="2" fillId="0" borderId="43" xfId="35300" applyNumberFormat="1" applyFont="1" applyFill="1" applyBorder="1" applyAlignment="1">
      <alignment horizontal="center"/>
    </xf>
    <xf numFmtId="165" fontId="2" fillId="18" borderId="44" xfId="35300" applyNumberFormat="1" applyFont="1" applyFill="1" applyBorder="1" applyAlignment="1">
      <alignment horizontal="center"/>
    </xf>
    <xf numFmtId="165" fontId="2" fillId="18" borderId="8" xfId="35300" applyNumberFormat="1" applyFont="1" applyFill="1" applyBorder="1" applyAlignment="1">
      <alignment horizontal="center"/>
    </xf>
    <xf numFmtId="165" fontId="2" fillId="18" borderId="43" xfId="35300" applyNumberFormat="1" applyFont="1" applyFill="1" applyBorder="1" applyAlignment="1">
      <alignment horizontal="center"/>
    </xf>
    <xf numFmtId="165" fontId="20" fillId="0" borderId="44" xfId="35300" applyNumberFormat="1" applyFont="1" applyFill="1" applyBorder="1" applyAlignment="1">
      <alignment horizontal="center"/>
    </xf>
    <xf numFmtId="165" fontId="20" fillId="0" borderId="8" xfId="35300" applyNumberFormat="1" applyFont="1" applyFill="1" applyBorder="1" applyAlignment="1">
      <alignment horizontal="center"/>
    </xf>
    <xf numFmtId="165" fontId="20" fillId="0" borderId="43" xfId="35300" applyNumberFormat="1" applyFont="1" applyFill="1" applyBorder="1" applyAlignment="1">
      <alignment horizontal="center"/>
    </xf>
    <xf numFmtId="2" fontId="20" fillId="0" borderId="8" xfId="231" applyNumberFormat="1" applyFont="1" applyFill="1" applyBorder="1" applyAlignment="1">
      <alignment horizontal="center"/>
    </xf>
    <xf numFmtId="0" fontId="20" fillId="0" borderId="8" xfId="231" applyFont="1" applyFill="1" applyBorder="1" applyAlignment="1">
      <alignment horizontal="center"/>
    </xf>
    <xf numFmtId="165" fontId="2" fillId="0" borderId="19" xfId="35300" applyNumberFormat="1" applyFont="1" applyFill="1" applyBorder="1" applyAlignment="1">
      <alignment horizontal="center"/>
    </xf>
    <xf numFmtId="0" fontId="2" fillId="0" borderId="8" xfId="35300" applyFont="1" applyFill="1" applyBorder="1"/>
    <xf numFmtId="165" fontId="2" fillId="0" borderId="66" xfId="35300" applyNumberFormat="1" applyFont="1" applyFill="1" applyBorder="1" applyAlignment="1">
      <alignment horizontal="center"/>
    </xf>
    <xf numFmtId="165" fontId="2" fillId="0" borderId="67" xfId="35300" applyNumberFormat="1" applyFont="1" applyFill="1" applyBorder="1" applyAlignment="1">
      <alignment horizontal="center"/>
    </xf>
    <xf numFmtId="165" fontId="2" fillId="0" borderId="68" xfId="35300" applyNumberFormat="1" applyFont="1" applyFill="1" applyBorder="1" applyAlignment="1">
      <alignment horizontal="center"/>
    </xf>
    <xf numFmtId="0" fontId="2" fillId="0" borderId="67" xfId="35300" applyFont="1" applyFill="1" applyBorder="1"/>
    <xf numFmtId="0" fontId="2" fillId="0" borderId="69" xfId="35300" applyFont="1" applyFill="1" applyBorder="1" applyAlignment="1">
      <alignment horizontal="left" indent="1"/>
    </xf>
    <xf numFmtId="0" fontId="2" fillId="18" borderId="70" xfId="35300" applyFont="1" applyFill="1" applyBorder="1"/>
    <xf numFmtId="0" fontId="2" fillId="18" borderId="71" xfId="35300" applyFont="1" applyFill="1" applyBorder="1"/>
    <xf numFmtId="0" fontId="2" fillId="18" borderId="72" xfId="35300" applyFont="1" applyFill="1" applyBorder="1"/>
    <xf numFmtId="0" fontId="3" fillId="18" borderId="71" xfId="35300" applyFont="1" applyFill="1" applyBorder="1" applyAlignment="1">
      <alignment horizontal="left"/>
    </xf>
    <xf numFmtId="0" fontId="3" fillId="18" borderId="73" xfId="35300" applyFont="1" applyFill="1" applyBorder="1" applyAlignment="1">
      <alignment horizontal="left"/>
    </xf>
    <xf numFmtId="0" fontId="3" fillId="18" borderId="25" xfId="35300" applyFont="1" applyFill="1" applyBorder="1" applyAlignment="1">
      <alignment horizontal="center" wrapText="1"/>
    </xf>
    <xf numFmtId="0" fontId="3" fillId="18" borderId="17" xfId="35300" applyFont="1" applyFill="1" applyBorder="1" applyAlignment="1">
      <alignment horizontal="center" wrapText="1"/>
    </xf>
    <xf numFmtId="0" fontId="3" fillId="18" borderId="33" xfId="35300" applyFont="1" applyFill="1" applyBorder="1" applyAlignment="1">
      <alignment horizontal="center" wrapText="1"/>
    </xf>
    <xf numFmtId="0" fontId="3" fillId="18" borderId="23" xfId="35300" applyFont="1" applyFill="1" applyBorder="1" applyAlignment="1">
      <alignment horizontal="center" wrapText="1"/>
    </xf>
    <xf numFmtId="0" fontId="3" fillId="18" borderId="50" xfId="35300" applyFont="1" applyFill="1" applyBorder="1" applyAlignment="1">
      <alignment horizontal="center"/>
    </xf>
    <xf numFmtId="0" fontId="2" fillId="0" borderId="0" xfId="231" applyFont="1" applyFill="1"/>
    <xf numFmtId="180" fontId="2" fillId="0" borderId="0" xfId="231" applyNumberFormat="1" applyFont="1" applyFill="1"/>
    <xf numFmtId="43" fontId="2" fillId="0" borderId="0" xfId="231" applyNumberFormat="1" applyFont="1" applyFill="1"/>
    <xf numFmtId="0" fontId="2" fillId="0" borderId="0" xfId="231" applyFont="1" applyFill="1" applyBorder="1"/>
    <xf numFmtId="43" fontId="3" fillId="0" borderId="32" xfId="44" quotePrefix="1" applyFont="1" applyFill="1" applyBorder="1" applyAlignment="1">
      <alignment horizontal="center"/>
    </xf>
    <xf numFmtId="178" fontId="3" fillId="0" borderId="48" xfId="44" applyNumberFormat="1" applyFont="1" applyFill="1" applyBorder="1"/>
    <xf numFmtId="43" fontId="3" fillId="0" borderId="31" xfId="44" quotePrefix="1" applyFont="1" applyFill="1" applyBorder="1" applyAlignment="1">
      <alignment horizontal="center"/>
    </xf>
    <xf numFmtId="178" fontId="3" fillId="0" borderId="31" xfId="44" applyNumberFormat="1" applyFont="1" applyFill="1" applyBorder="1"/>
    <xf numFmtId="2" fontId="3" fillId="0" borderId="21" xfId="2265" applyNumberFormat="1" applyFont="1" applyFill="1" applyBorder="1"/>
    <xf numFmtId="180" fontId="3" fillId="0" borderId="48" xfId="2265" applyNumberFormat="1" applyFont="1" applyFill="1" applyBorder="1"/>
    <xf numFmtId="164" fontId="3" fillId="0" borderId="48" xfId="2265" applyNumberFormat="1" applyFont="1" applyFill="1" applyBorder="1"/>
    <xf numFmtId="180" fontId="3" fillId="0" borderId="31" xfId="2265" applyNumberFormat="1" applyFont="1" applyFill="1" applyBorder="1"/>
    <xf numFmtId="0" fontId="3" fillId="0" borderId="30" xfId="231" applyFont="1" applyFill="1" applyBorder="1" applyAlignment="1" applyProtection="1">
      <alignment horizontal="left" vertical="center"/>
    </xf>
    <xf numFmtId="164" fontId="2" fillId="0" borderId="74" xfId="231" applyNumberFormat="1" applyFont="1" applyFill="1" applyBorder="1"/>
    <xf numFmtId="180" fontId="2" fillId="0" borderId="75" xfId="231" applyNumberFormat="1" applyFont="1" applyFill="1" applyBorder="1"/>
    <xf numFmtId="164" fontId="2" fillId="0" borderId="58" xfId="231" applyNumberFormat="1" applyFont="1" applyFill="1" applyBorder="1"/>
    <xf numFmtId="180" fontId="2" fillId="0" borderId="58" xfId="231" applyNumberFormat="1" applyFont="1" applyFill="1" applyBorder="1"/>
    <xf numFmtId="164" fontId="2" fillId="0" borderId="76" xfId="2265" applyNumberFormat="1" applyFont="1" applyFill="1" applyBorder="1"/>
    <xf numFmtId="180" fontId="2" fillId="0" borderId="75" xfId="2265" applyNumberFormat="1" applyFont="1" applyFill="1" applyBorder="1"/>
    <xf numFmtId="164" fontId="2" fillId="0" borderId="58" xfId="2265" applyNumberFormat="1" applyFont="1" applyFill="1" applyBorder="1"/>
    <xf numFmtId="180" fontId="2" fillId="0" borderId="58" xfId="2265" applyNumberFormat="1" applyFont="1" applyFill="1" applyBorder="1"/>
    <xf numFmtId="0" fontId="2" fillId="0" borderId="77" xfId="231" applyFont="1" applyFill="1" applyBorder="1"/>
    <xf numFmtId="164" fontId="2" fillId="0" borderId="6" xfId="231" applyNumberFormat="1" applyFont="1" applyFill="1" applyBorder="1"/>
    <xf numFmtId="180" fontId="2" fillId="0" borderId="4" xfId="231" applyNumberFormat="1" applyFont="1" applyFill="1" applyBorder="1"/>
    <xf numFmtId="164" fontId="2" fillId="0" borderId="1" xfId="231" applyNumberFormat="1" applyFont="1" applyFill="1" applyBorder="1"/>
    <xf numFmtId="180" fontId="2" fillId="0" borderId="1" xfId="231" applyNumberFormat="1" applyFont="1" applyFill="1" applyBorder="1"/>
    <xf numFmtId="164" fontId="2" fillId="0" borderId="0" xfId="2265" applyNumberFormat="1" applyFont="1" applyFill="1" applyBorder="1"/>
    <xf numFmtId="180" fontId="2" fillId="0" borderId="4" xfId="2265" applyNumberFormat="1" applyFont="1" applyFill="1" applyBorder="1"/>
    <xf numFmtId="164" fontId="2" fillId="0" borderId="1" xfId="2265" applyNumberFormat="1" applyFont="1" applyFill="1" applyBorder="1"/>
    <xf numFmtId="180" fontId="2" fillId="0" borderId="1" xfId="2265" applyNumberFormat="1" applyFont="1" applyFill="1" applyBorder="1"/>
    <xf numFmtId="0" fontId="2" fillId="0" borderId="2" xfId="231" applyFont="1" applyFill="1" applyBorder="1"/>
    <xf numFmtId="164" fontId="2" fillId="0" borderId="37" xfId="2265" applyNumberFormat="1" applyFont="1" applyFill="1" applyBorder="1"/>
    <xf numFmtId="180" fontId="2" fillId="0" borderId="4" xfId="170" applyNumberFormat="1" applyFont="1" applyFill="1" applyBorder="1"/>
    <xf numFmtId="180" fontId="2" fillId="0" borderId="1" xfId="170" applyNumberFormat="1" applyFont="1" applyFill="1" applyBorder="1"/>
    <xf numFmtId="180" fontId="2" fillId="0" borderId="4" xfId="170" applyNumberFormat="1" applyFont="1" applyFill="1" applyBorder="1" applyAlignment="1"/>
    <xf numFmtId="180" fontId="2" fillId="0" borderId="4" xfId="2265" applyNumberFormat="1" applyFont="1" applyFill="1" applyBorder="1" applyAlignment="1"/>
    <xf numFmtId="164" fontId="2" fillId="0" borderId="78" xfId="231" applyNumberFormat="1" applyFont="1" applyFill="1" applyBorder="1"/>
    <xf numFmtId="180" fontId="2" fillId="0" borderId="79" xfId="44" applyNumberFormat="1" applyFont="1" applyFill="1" applyBorder="1"/>
    <xf numFmtId="164" fontId="2" fillId="0" borderId="80" xfId="231" applyNumberFormat="1" applyFont="1" applyFill="1" applyBorder="1"/>
    <xf numFmtId="180" fontId="2" fillId="0" borderId="80" xfId="44" applyNumberFormat="1" applyFont="1" applyFill="1" applyBorder="1"/>
    <xf numFmtId="164" fontId="2" fillId="0" borderId="81" xfId="2265" applyNumberFormat="1" applyFont="1" applyFill="1" applyBorder="1"/>
    <xf numFmtId="180" fontId="2" fillId="0" borderId="79" xfId="2265" applyNumberFormat="1" applyFont="1" applyFill="1" applyBorder="1" applyAlignment="1"/>
    <xf numFmtId="164" fontId="2" fillId="0" borderId="80" xfId="2265" applyNumberFormat="1" applyFont="1" applyFill="1" applyBorder="1"/>
    <xf numFmtId="180" fontId="2" fillId="0" borderId="79" xfId="2265" applyNumberFormat="1" applyFont="1" applyFill="1" applyBorder="1"/>
    <xf numFmtId="180" fontId="2" fillId="0" borderId="80" xfId="2265" applyNumberFormat="1" applyFont="1" applyFill="1" applyBorder="1"/>
    <xf numFmtId="0" fontId="2" fillId="0" borderId="82" xfId="231" applyFont="1" applyFill="1" applyBorder="1"/>
    <xf numFmtId="0" fontId="3" fillId="18" borderId="5" xfId="231" applyFont="1" applyFill="1" applyBorder="1" applyAlignment="1">
      <alignment horizontal="right"/>
    </xf>
    <xf numFmtId="0" fontId="3" fillId="18" borderId="12" xfId="231" applyFont="1" applyFill="1" applyBorder="1" applyAlignment="1">
      <alignment horizontal="right"/>
    </xf>
    <xf numFmtId="0" fontId="3" fillId="18" borderId="4" xfId="231" applyFont="1" applyFill="1" applyBorder="1" applyAlignment="1">
      <alignment horizontal="right"/>
    </xf>
    <xf numFmtId="0" fontId="3" fillId="18" borderId="0" xfId="231" applyFont="1" applyFill="1" applyBorder="1" applyAlignment="1">
      <alignment horizontal="right"/>
    </xf>
    <xf numFmtId="0" fontId="3" fillId="18" borderId="45" xfId="231" applyFont="1" applyFill="1" applyBorder="1" applyAlignment="1">
      <alignment horizontal="right"/>
    </xf>
    <xf numFmtId="0" fontId="3" fillId="18" borderId="1" xfId="231" applyFont="1" applyFill="1" applyBorder="1" applyAlignment="1">
      <alignment horizontal="right"/>
    </xf>
    <xf numFmtId="0" fontId="32" fillId="0" borderId="21" xfId="231" applyFont="1" applyFill="1" applyBorder="1" applyAlignment="1">
      <alignment horizontal="right"/>
    </xf>
    <xf numFmtId="0" fontId="2" fillId="0" borderId="0" xfId="231" applyFont="1" applyAlignment="1">
      <alignment horizontal="center" vertical="center"/>
    </xf>
    <xf numFmtId="2" fontId="2" fillId="0" borderId="0" xfId="231" applyNumberFormat="1" applyFont="1" applyAlignment="1">
      <alignment horizontal="center" vertical="center"/>
    </xf>
    <xf numFmtId="2" fontId="2" fillId="0" borderId="0" xfId="231" applyNumberFormat="1" applyFont="1" applyBorder="1"/>
    <xf numFmtId="2" fontId="3" fillId="0" borderId="0" xfId="231" applyNumberFormat="1" applyFont="1" applyBorder="1" applyAlignment="1">
      <alignment horizontal="center" vertical="center"/>
    </xf>
    <xf numFmtId="0" fontId="9" fillId="0" borderId="0" xfId="0" applyFont="1"/>
    <xf numFmtId="0" fontId="50" fillId="0" borderId="0" xfId="0" applyFont="1" applyAlignment="1">
      <alignment wrapText="1"/>
    </xf>
    <xf numFmtId="0" fontId="2" fillId="0" borderId="0" xfId="231" applyFont="1" applyBorder="1" applyAlignment="1" applyProtection="1">
      <alignment horizontal="center" vertical="center"/>
    </xf>
    <xf numFmtId="0" fontId="2" fillId="0" borderId="0" xfId="231" applyFont="1" applyBorder="1"/>
    <xf numFmtId="0" fontId="2" fillId="0" borderId="0" xfId="231" quotePrefix="1" applyFont="1" applyBorder="1" applyAlignment="1" applyProtection="1">
      <alignment horizontal="center" vertical="center"/>
    </xf>
    <xf numFmtId="2" fontId="2" fillId="0" borderId="0" xfId="231" applyNumberFormat="1" applyFont="1" applyFill="1" applyBorder="1"/>
    <xf numFmtId="2" fontId="2" fillId="0" borderId="0" xfId="231" applyNumberFormat="1" applyFont="1" applyBorder="1" applyAlignment="1">
      <alignment horizontal="right" vertical="center"/>
    </xf>
    <xf numFmtId="2" fontId="3" fillId="0" borderId="0" xfId="231" applyNumberFormat="1" applyFont="1" applyFill="1" applyBorder="1"/>
    <xf numFmtId="0" fontId="2" fillId="0" borderId="0" xfId="231" applyFont="1" applyFill="1" applyAlignment="1">
      <alignment horizontal="center" vertical="center"/>
    </xf>
    <xf numFmtId="2" fontId="3" fillId="0" borderId="39" xfId="2134" applyNumberFormat="1" applyFont="1" applyFill="1" applyBorder="1" applyAlignment="1">
      <alignment horizontal="right" vertical="center"/>
    </xf>
    <xf numFmtId="2" fontId="3" fillId="0" borderId="40" xfId="2134" applyNumberFormat="1" applyFont="1" applyFill="1" applyBorder="1" applyAlignment="1">
      <alignment horizontal="right" vertical="center"/>
    </xf>
    <xf numFmtId="2" fontId="3" fillId="0" borderId="10" xfId="2134" applyNumberFormat="1" applyFont="1" applyFill="1" applyBorder="1" applyAlignment="1">
      <alignment horizontal="right" vertical="center"/>
    </xf>
    <xf numFmtId="2" fontId="3" fillId="0" borderId="10" xfId="35316" quotePrefix="1" applyNumberFormat="1" applyFont="1" applyFill="1" applyBorder="1" applyAlignment="1">
      <alignment horizontal="right" vertical="center"/>
    </xf>
    <xf numFmtId="2" fontId="3" fillId="0" borderId="41" xfId="35316" applyNumberFormat="1" applyFont="1" applyFill="1" applyBorder="1" applyAlignment="1" applyProtection="1">
      <alignment horizontal="right" vertical="center"/>
    </xf>
    <xf numFmtId="2" fontId="3" fillId="0" borderId="42" xfId="2134" applyNumberFormat="1" applyFont="1" applyFill="1" applyBorder="1" applyAlignment="1">
      <alignment horizontal="right" vertical="center"/>
    </xf>
    <xf numFmtId="0" fontId="3" fillId="0" borderId="30" xfId="231" applyFont="1" applyFill="1" applyBorder="1" applyAlignment="1">
      <alignment horizontal="center" vertical="center"/>
    </xf>
    <xf numFmtId="2" fontId="2" fillId="0" borderId="5" xfId="231" applyNumberFormat="1" applyFont="1" applyFill="1" applyBorder="1" applyAlignment="1">
      <alignment horizontal="right" vertical="center"/>
    </xf>
    <xf numFmtId="2" fontId="2" fillId="0" borderId="4" xfId="2134" applyNumberFormat="1" applyFont="1" applyFill="1" applyBorder="1" applyAlignment="1" applyProtection="1">
      <alignment horizontal="right" vertical="center"/>
    </xf>
    <xf numFmtId="2" fontId="2" fillId="0" borderId="1" xfId="2134" applyNumberFormat="1" applyFont="1" applyFill="1" applyBorder="1" applyAlignment="1" applyProtection="1">
      <alignment horizontal="right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62" xfId="2134" applyNumberFormat="1" applyFont="1" applyFill="1" applyBorder="1" applyAlignment="1" applyProtection="1">
      <alignment horizontal="right" vertical="center"/>
    </xf>
    <xf numFmtId="2" fontId="2" fillId="0" borderId="27" xfId="2134" applyNumberFormat="1" applyFont="1" applyFill="1" applyBorder="1" applyAlignment="1" applyProtection="1">
      <alignment horizontal="right" vertical="center"/>
    </xf>
    <xf numFmtId="2" fontId="2" fillId="0" borderId="61" xfId="2134" applyNumberFormat="1" applyFont="1" applyFill="1" applyBorder="1" applyAlignment="1" applyProtection="1">
      <alignment horizontal="right" vertical="center"/>
    </xf>
    <xf numFmtId="0" fontId="2" fillId="0" borderId="26" xfId="231" applyFont="1" applyBorder="1" applyAlignment="1" applyProtection="1">
      <alignment horizontal="left" vertical="center"/>
    </xf>
    <xf numFmtId="0" fontId="2" fillId="0" borderId="4" xfId="2134" applyFont="1" applyFill="1" applyBorder="1" applyAlignment="1" applyProtection="1">
      <alignment horizontal="right" vertical="center"/>
    </xf>
    <xf numFmtId="2" fontId="2" fillId="0" borderId="0" xfId="2134" applyNumberFormat="1" applyFont="1" applyFill="1" applyBorder="1" applyAlignment="1" applyProtection="1">
      <alignment horizontal="right" vertical="center"/>
    </xf>
    <xf numFmtId="0" fontId="2" fillId="0" borderId="2" xfId="231" applyFont="1" applyBorder="1" applyAlignment="1" applyProtection="1">
      <alignment horizontal="left" vertical="center"/>
    </xf>
    <xf numFmtId="2" fontId="2" fillId="0" borderId="0" xfId="2134" quotePrefix="1" applyNumberFormat="1" applyFont="1" applyFill="1" applyBorder="1" applyAlignment="1" applyProtection="1">
      <alignment horizontal="right" vertical="center"/>
    </xf>
    <xf numFmtId="2" fontId="2" fillId="0" borderId="1" xfId="2134" quotePrefix="1" applyNumberFormat="1" applyFont="1" applyFill="1" applyBorder="1" applyAlignment="1" applyProtection="1">
      <alignment horizontal="right" vertical="center"/>
    </xf>
    <xf numFmtId="0" fontId="2" fillId="0" borderId="2" xfId="231" applyFont="1" applyFill="1" applyBorder="1" applyAlignment="1" applyProtection="1">
      <alignment horizontal="left" vertical="center"/>
    </xf>
    <xf numFmtId="0" fontId="3" fillId="0" borderId="0" xfId="231" applyFont="1" applyFill="1" applyAlignment="1">
      <alignment horizontal="center" vertical="center"/>
    </xf>
    <xf numFmtId="2" fontId="2" fillId="0" borderId="4" xfId="2134" quotePrefix="1" applyNumberFormat="1" applyFont="1" applyFill="1" applyBorder="1" applyAlignment="1" applyProtection="1">
      <alignment horizontal="right" vertical="center"/>
    </xf>
    <xf numFmtId="0" fontId="2" fillId="0" borderId="1" xfId="2134" applyFont="1" applyFill="1" applyBorder="1" applyAlignment="1" applyProtection="1">
      <alignment horizontal="right" vertical="center"/>
    </xf>
    <xf numFmtId="43" fontId="2" fillId="0" borderId="5" xfId="231" applyNumberFormat="1" applyFont="1" applyFill="1" applyBorder="1" applyAlignment="1">
      <alignment horizontal="right" vertical="center"/>
    </xf>
    <xf numFmtId="0" fontId="2" fillId="0" borderId="1" xfId="2134" quotePrefix="1" applyFont="1" applyFill="1" applyBorder="1" applyAlignment="1" applyProtection="1">
      <alignment horizontal="right" vertical="center"/>
    </xf>
    <xf numFmtId="0" fontId="2" fillId="0" borderId="45" xfId="2134" quotePrefix="1" applyFont="1" applyFill="1" applyBorder="1" applyAlignment="1" applyProtection="1">
      <alignment horizontal="right" vertical="center"/>
    </xf>
    <xf numFmtId="2" fontId="2" fillId="0" borderId="63" xfId="2134" quotePrefix="1" applyNumberFormat="1" applyFont="1" applyFill="1" applyBorder="1" applyAlignment="1" applyProtection="1">
      <alignment horizontal="right" vertical="center"/>
    </xf>
    <xf numFmtId="2" fontId="2" fillId="0" borderId="12" xfId="2134" quotePrefix="1" applyNumberFormat="1" applyFont="1" applyFill="1" applyBorder="1" applyAlignment="1" applyProtection="1">
      <alignment horizontal="right" vertical="center"/>
    </xf>
    <xf numFmtId="2" fontId="2" fillId="0" borderId="12" xfId="2134" applyNumberFormat="1" applyFont="1" applyFill="1" applyBorder="1" applyAlignment="1" applyProtection="1">
      <alignment horizontal="right" vertical="center"/>
    </xf>
    <xf numFmtId="0" fontId="2" fillId="0" borderId="35" xfId="231" applyFont="1" applyBorder="1" applyAlignment="1" applyProtection="1">
      <alignment horizontal="left" vertical="center"/>
    </xf>
    <xf numFmtId="0" fontId="3" fillId="3" borderId="44" xfId="35316" quotePrefix="1" applyFont="1" applyFill="1" applyBorder="1" applyAlignment="1">
      <alignment horizontal="center" vertical="center"/>
    </xf>
    <xf numFmtId="0" fontId="3" fillId="3" borderId="20" xfId="35316" applyFont="1" applyFill="1" applyBorder="1" applyAlignment="1" applyProtection="1">
      <alignment horizontal="center" vertical="center"/>
    </xf>
    <xf numFmtId="0" fontId="3" fillId="3" borderId="8" xfId="35316" applyFont="1" applyFill="1" applyBorder="1" applyAlignment="1" applyProtection="1">
      <alignment horizontal="center" vertical="center"/>
    </xf>
    <xf numFmtId="0" fontId="3" fillId="3" borderId="19" xfId="35316" applyFont="1" applyFill="1" applyBorder="1" applyAlignment="1" applyProtection="1">
      <alignment horizontal="center" vertical="center"/>
    </xf>
    <xf numFmtId="0" fontId="32" fillId="0" borderId="21" xfId="231" applyFont="1" applyBorder="1" applyAlignment="1">
      <alignment horizontal="right" vertical="center"/>
    </xf>
    <xf numFmtId="0" fontId="2" fillId="0" borderId="0" xfId="231" applyFont="1" applyAlignment="1" applyProtection="1">
      <alignment horizontal="center" vertical="center"/>
    </xf>
    <xf numFmtId="0" fontId="3" fillId="0" borderId="0" xfId="231" applyFont="1" applyAlignment="1">
      <alignment horizontal="center" vertical="center"/>
    </xf>
    <xf numFmtId="0" fontId="39" fillId="0" borderId="0" xfId="231" applyFont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81" fontId="6" fillId="0" borderId="0" xfId="41532" applyNumberFormat="1" applyFont="1" applyFill="1"/>
    <xf numFmtId="165" fontId="2" fillId="0" borderId="31" xfId="231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0" fontId="20" fillId="0" borderId="0" xfId="231" applyFont="1"/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21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46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0" fillId="0" borderId="0" xfId="231" applyNumberFormat="1" applyFont="1"/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48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5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46" fillId="0" borderId="0" xfId="231" applyFont="1"/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0" fontId="46" fillId="0" borderId="0" xfId="231" applyFont="1" applyBorder="1" applyAlignment="1">
      <alignment horizontal="center" vertical="center"/>
    </xf>
    <xf numFmtId="0" fontId="2" fillId="0" borderId="11" xfId="231" applyFont="1" applyFill="1" applyBorder="1"/>
    <xf numFmtId="165" fontId="15" fillId="0" borderId="10" xfId="231" applyNumberFormat="1" applyFont="1" applyFill="1" applyBorder="1"/>
    <xf numFmtId="0" fontId="15" fillId="0" borderId="9" xfId="231" applyFont="1" applyBorder="1" applyAlignment="1">
      <alignment horizontal="left"/>
    </xf>
    <xf numFmtId="0" fontId="51" fillId="0" borderId="0" xfId="231" applyFont="1"/>
    <xf numFmtId="165" fontId="51" fillId="0" borderId="0" xfId="231" applyNumberFormat="1" applyFont="1"/>
    <xf numFmtId="0" fontId="2" fillId="0" borderId="0" xfId="231" applyFont="1" applyBorder="1" applyAlignment="1">
      <alignment horizontal="center" vertical="center"/>
    </xf>
    <xf numFmtId="14" fontId="14" fillId="0" borderId="13" xfId="231" applyNumberFormat="1" applyFont="1" applyFill="1" applyBorder="1"/>
    <xf numFmtId="179" fontId="14" fillId="0" borderId="12" xfId="231" applyNumberFormat="1" applyFont="1" applyFill="1" applyBorder="1"/>
    <xf numFmtId="0" fontId="14" fillId="0" borderId="35" xfId="231" applyFont="1" applyFill="1" applyBorder="1" applyAlignment="1">
      <alignment horizontal="left" indent="1"/>
    </xf>
    <xf numFmtId="14" fontId="14" fillId="0" borderId="3" xfId="231" applyNumberFormat="1" applyFont="1" applyFill="1" applyBorder="1"/>
    <xf numFmtId="179" fontId="14" fillId="0" borderId="8" xfId="231" applyNumberFormat="1" applyFont="1" applyFill="1" applyBorder="1"/>
    <xf numFmtId="0" fontId="14" fillId="0" borderId="7" xfId="231" applyFont="1" applyFill="1" applyBorder="1" applyAlignment="1">
      <alignment horizontal="left" indent="1"/>
    </xf>
    <xf numFmtId="14" fontId="14" fillId="0" borderId="3" xfId="231" applyNumberFormat="1" applyFont="1" applyFill="1" applyBorder="1" applyAlignment="1">
      <alignment horizontal="right"/>
    </xf>
    <xf numFmtId="165" fontId="51" fillId="0" borderId="0" xfId="231" applyNumberFormat="1" applyFont="1" applyBorder="1"/>
    <xf numFmtId="0" fontId="51" fillId="0" borderId="0" xfId="231" applyFont="1" applyBorder="1"/>
    <xf numFmtId="165" fontId="15" fillId="0" borderId="27" xfId="231" applyNumberFormat="1" applyFont="1" applyFill="1" applyBorder="1" applyAlignment="1">
      <alignment vertical="center"/>
    </xf>
    <xf numFmtId="0" fontId="15" fillId="0" borderId="26" xfId="231" applyFont="1" applyBorder="1" applyAlignment="1">
      <alignment horizontal="left" vertical="center"/>
    </xf>
    <xf numFmtId="14" fontId="14" fillId="0" borderId="29" xfId="231" applyNumberFormat="1" applyFont="1" applyFill="1" applyBorder="1" applyAlignment="1">
      <alignment horizontal="right"/>
    </xf>
    <xf numFmtId="4" fontId="14" fillId="0" borderId="27" xfId="231" applyNumberFormat="1" applyFont="1" applyFill="1" applyBorder="1"/>
    <xf numFmtId="0" fontId="14" fillId="0" borderId="26" xfId="231" applyFont="1" applyBorder="1" applyAlignment="1">
      <alignment horizontal="left" indent="1"/>
    </xf>
    <xf numFmtId="14" fontId="2" fillId="0" borderId="3" xfId="231" applyNumberFormat="1" applyFont="1" applyFill="1" applyBorder="1"/>
    <xf numFmtId="165" fontId="15" fillId="0" borderId="8" xfId="231" applyNumberFormat="1" applyFont="1" applyFill="1" applyBorder="1"/>
    <xf numFmtId="0" fontId="15" fillId="0" borderId="7" xfId="231" applyFont="1" applyBorder="1"/>
    <xf numFmtId="0" fontId="3" fillId="3" borderId="18" xfId="231" applyFont="1" applyFill="1" applyBorder="1" applyAlignment="1">
      <alignment vertical="center"/>
    </xf>
    <xf numFmtId="0" fontId="3" fillId="3" borderId="17" xfId="3" applyFont="1" applyFill="1" applyBorder="1" applyAlignment="1">
      <alignment horizontal="center" vertical="center" wrapText="1"/>
    </xf>
    <xf numFmtId="0" fontId="3" fillId="3" borderId="50" xfId="231" applyFont="1" applyFill="1" applyBorder="1" applyAlignment="1">
      <alignment horizontal="center" vertical="center"/>
    </xf>
    <xf numFmtId="0" fontId="52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165" fontId="15" fillId="0" borderId="11" xfId="231" applyNumberFormat="1" applyFont="1" applyBorder="1" applyAlignment="1">
      <alignment horizontal="center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1" fontId="15" fillId="0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center"/>
    </xf>
    <xf numFmtId="1" fontId="15" fillId="0" borderId="10" xfId="231" applyNumberFormat="1" applyFont="1" applyFill="1" applyBorder="1" applyAlignment="1">
      <alignment horizontal="right"/>
    </xf>
    <xf numFmtId="0" fontId="15" fillId="0" borderId="10" xfId="231" applyFont="1" applyFill="1" applyBorder="1" applyAlignment="1">
      <alignment horizontal="right"/>
    </xf>
    <xf numFmtId="0" fontId="15" fillId="0" borderId="38" xfId="231" applyFont="1" applyBorder="1" applyAlignment="1">
      <alignment vertical="center" wrapText="1"/>
    </xf>
    <xf numFmtId="165" fontId="14" fillId="0" borderId="3" xfId="231" applyNumberFormat="1" applyFont="1" applyBorder="1" applyAlignment="1">
      <alignment horizontal="center" vertical="center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8" xfId="231" applyNumberFormat="1" applyFont="1" applyFill="1" applyBorder="1" applyAlignment="1">
      <alignment horizontal="right"/>
    </xf>
    <xf numFmtId="0" fontId="14" fillId="0" borderId="8" xfId="231" applyFont="1" applyFill="1" applyBorder="1" applyAlignment="1">
      <alignment horizontal="right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2" fontId="20" fillId="0" borderId="0" xfId="231" applyNumberFormat="1" applyFont="1"/>
    <xf numFmtId="165" fontId="14" fillId="0" borderId="29" xfId="231" applyNumberFormat="1" applyFont="1" applyBorder="1" applyAlignment="1">
      <alignment horizontal="center"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Fill="1" applyBorder="1" applyAlignment="1">
      <alignment horizontal="right"/>
    </xf>
    <xf numFmtId="0" fontId="14" fillId="0" borderId="27" xfId="231" applyFont="1" applyFill="1" applyBorder="1" applyAlignment="1">
      <alignment horizontal="right"/>
    </xf>
    <xf numFmtId="0" fontId="53" fillId="0" borderId="83" xfId="231" applyFont="1" applyBorder="1" applyAlignment="1">
      <alignment horizontal="left" vertical="center"/>
    </xf>
    <xf numFmtId="165" fontId="14" fillId="0" borderId="6" xfId="231" applyNumberFormat="1" applyFont="1" applyBorder="1" applyAlignment="1">
      <alignment horizontal="center" vertical="center"/>
    </xf>
    <xf numFmtId="165" fontId="14" fillId="0" borderId="1" xfId="231" applyNumberFormat="1" applyFont="1" applyBorder="1" applyAlignment="1">
      <alignment horizontal="center" vertical="center"/>
    </xf>
    <xf numFmtId="165" fontId="14" fillId="0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Border="1"/>
    <xf numFmtId="0" fontId="14" fillId="0" borderId="1" xfId="231" applyFont="1" applyFill="1" applyBorder="1" applyAlignment="1">
      <alignment horizontal="right"/>
    </xf>
    <xf numFmtId="0" fontId="14" fillId="21" borderId="1" xfId="231" applyFont="1" applyFill="1" applyBorder="1" applyAlignment="1">
      <alignment horizontal="right"/>
    </xf>
    <xf numFmtId="0" fontId="53" fillId="0" borderId="36" xfId="231" applyFont="1" applyBorder="1" applyAlignment="1">
      <alignment horizontal="left" vertical="center"/>
    </xf>
    <xf numFmtId="165" fontId="14" fillId="0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Fill="1" applyBorder="1" applyAlignment="1">
      <alignment vertical="center"/>
    </xf>
    <xf numFmtId="165" fontId="14" fillId="0" borderId="13" xfId="231" applyNumberFormat="1" applyFont="1" applyBorder="1" applyAlignment="1">
      <alignment horizontal="center" vertical="center"/>
    </xf>
    <xf numFmtId="165" fontId="14" fillId="0" borderId="12" xfId="231" applyNumberFormat="1" applyFont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Fill="1" applyBorder="1" applyAlignment="1">
      <alignment horizontal="right" vertical="center"/>
    </xf>
    <xf numFmtId="0" fontId="14" fillId="0" borderId="12" xfId="231" applyFont="1" applyFill="1" applyBorder="1" applyAlignment="1">
      <alignment horizontal="right"/>
    </xf>
    <xf numFmtId="0" fontId="14" fillId="21" borderId="12" xfId="231" applyFont="1" applyFill="1" applyBorder="1" applyAlignment="1">
      <alignment horizontal="right"/>
    </xf>
    <xf numFmtId="0" fontId="53" fillId="0" borderId="84" xfId="231" applyFont="1" applyBorder="1" applyAlignment="1">
      <alignment horizontal="left" vertical="center"/>
    </xf>
    <xf numFmtId="0" fontId="14" fillId="0" borderId="34" xfId="231" applyFont="1" applyBorder="1" applyAlignment="1">
      <alignment horizontal="left" vertical="center" wrapText="1"/>
    </xf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54" fillId="0" borderId="0" xfId="231" applyNumberFormat="1" applyFont="1" applyFill="1" applyBorder="1" applyAlignment="1" applyProtection="1">
      <alignment vertical="center" wrapText="1" shrinkToFit="1"/>
    </xf>
    <xf numFmtId="0" fontId="20" fillId="21" borderId="0" xfId="231" applyFont="1" applyFill="1" applyBorder="1" applyAlignment="1">
      <alignment horizontal="center" vertical="center" wrapText="1"/>
    </xf>
    <xf numFmtId="0" fontId="20" fillId="21" borderId="0" xfId="231" applyFont="1" applyFill="1" applyBorder="1" applyAlignment="1">
      <alignment horizontal="center" vertical="center"/>
    </xf>
    <xf numFmtId="165" fontId="15" fillId="21" borderId="11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 vertical="center"/>
    </xf>
    <xf numFmtId="0" fontId="15" fillId="0" borderId="9" xfId="231" applyFont="1" applyBorder="1"/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165" fontId="15" fillId="21" borderId="13" xfId="231" applyNumberFormat="1" applyFont="1" applyFill="1" applyBorder="1" applyAlignment="1">
      <alignment horizontal="center" vertical="center"/>
    </xf>
    <xf numFmtId="165" fontId="15" fillId="21" borderId="12" xfId="231" applyNumberFormat="1" applyFont="1" applyFill="1" applyBorder="1" applyAlignment="1">
      <alignment horizontal="center" vertical="center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 vertical="center"/>
    </xf>
    <xf numFmtId="0" fontId="15" fillId="0" borderId="35" xfId="231" applyFont="1" applyBorder="1" applyAlignment="1">
      <alignment horizontal="left" vertical="center"/>
    </xf>
    <xf numFmtId="165" fontId="15" fillId="21" borderId="3" xfId="231" applyNumberFormat="1" applyFont="1" applyFill="1" applyBorder="1" applyAlignment="1">
      <alignment horizontal="center" vertical="center"/>
    </xf>
    <xf numFmtId="165" fontId="15" fillId="21" borderId="8" xfId="231" applyNumberFormat="1" applyFont="1" applyFill="1" applyBorder="1" applyAlignment="1">
      <alignment horizontal="center" vertical="center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 vertical="center"/>
    </xf>
    <xf numFmtId="0" fontId="15" fillId="0" borderId="7" xfId="231" applyFont="1" applyBorder="1" applyAlignment="1">
      <alignment horizontal="left" vertical="center"/>
    </xf>
    <xf numFmtId="2" fontId="29" fillId="0" borderId="0" xfId="231" applyNumberFormat="1" applyFont="1" applyBorder="1" applyAlignment="1">
      <alignment horizontal="center" vertical="center"/>
    </xf>
    <xf numFmtId="165" fontId="14" fillId="21" borderId="29" xfId="231" applyNumberFormat="1" applyFont="1" applyFill="1" applyBorder="1" applyAlignment="1">
      <alignment horizontal="center" vertical="center"/>
    </xf>
    <xf numFmtId="165" fontId="14" fillId="21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4" fillId="0" borderId="27" xfId="231" applyNumberFormat="1" applyFont="1" applyFill="1" applyBorder="1" applyAlignment="1" applyProtection="1">
      <alignment horizontal="right" vertical="center"/>
    </xf>
    <xf numFmtId="0" fontId="14" fillId="0" borderId="26" xfId="231" applyFont="1" applyBorder="1" applyAlignment="1">
      <alignment horizontal="left" vertical="center"/>
    </xf>
    <xf numFmtId="2" fontId="20" fillId="0" borderId="0" xfId="231" applyNumberFormat="1" applyFont="1" applyBorder="1" applyAlignment="1">
      <alignment horizontal="center" vertical="center"/>
    </xf>
    <xf numFmtId="165" fontId="14" fillId="21" borderId="6" xfId="231" applyNumberFormat="1" applyFont="1" applyFill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Fill="1" applyBorder="1" applyAlignment="1" applyProtection="1">
      <alignment horizontal="right" vertical="center"/>
    </xf>
    <xf numFmtId="0" fontId="14" fillId="0" borderId="2" xfId="231" applyFont="1" applyBorder="1" applyAlignment="1">
      <alignment horizontal="left" vertical="center"/>
    </xf>
    <xf numFmtId="165" fontId="14" fillId="21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Border="1" applyAlignment="1">
      <alignment horizontal="right" vertical="center"/>
    </xf>
    <xf numFmtId="165" fontId="14" fillId="21" borderId="13" xfId="231" applyNumberFormat="1" applyFont="1" applyFill="1" applyBorder="1" applyAlignment="1">
      <alignment horizontal="center" vertical="center"/>
    </xf>
    <xf numFmtId="165" fontId="14" fillId="21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2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165" fontId="15" fillId="0" borderId="32" xfId="231" applyNumberFormat="1" applyFont="1" applyBorder="1" applyAlignment="1">
      <alignment horizontal="center" vertical="center"/>
    </xf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0" fontId="15" fillId="0" borderId="85" xfId="231" applyFont="1" applyBorder="1"/>
    <xf numFmtId="165" fontId="14" fillId="0" borderId="29" xfId="231" applyNumberFormat="1" applyFont="1" applyBorder="1" applyAlignment="1">
      <alignment horizontal="right" vertical="center"/>
    </xf>
    <xf numFmtId="165" fontId="14" fillId="0" borderId="27" xfId="231" applyNumberFormat="1" applyFont="1" applyBorder="1" applyAlignment="1">
      <alignment horizontal="right" vertical="center"/>
    </xf>
    <xf numFmtId="0" fontId="14" fillId="0" borderId="26" xfId="231" applyFont="1" applyBorder="1"/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3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 indent="1"/>
    </xf>
    <xf numFmtId="0" fontId="29" fillId="3" borderId="13" xfId="231" applyFont="1" applyFill="1" applyBorder="1" applyAlignment="1">
      <alignment horizontal="center" vertical="center" wrapText="1"/>
    </xf>
    <xf numFmtId="0" fontId="29" fillId="3" borderId="12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21" borderId="0" xfId="231" applyNumberFormat="1" applyFont="1" applyFill="1" applyBorder="1" applyAlignment="1">
      <alignment horizontal="right" vertical="center"/>
    </xf>
    <xf numFmtId="165" fontId="3" fillId="21" borderId="11" xfId="231" applyNumberFormat="1" applyFont="1" applyFill="1" applyBorder="1" applyAlignment="1">
      <alignment horizontal="center" vertical="center"/>
    </xf>
    <xf numFmtId="165" fontId="3" fillId="21" borderId="10" xfId="231" applyNumberFormat="1" applyFont="1" applyFill="1" applyBorder="1" applyAlignment="1">
      <alignment horizontal="right" vertical="center"/>
    </xf>
    <xf numFmtId="165" fontId="3" fillId="21" borderId="10" xfId="231" applyNumberFormat="1" applyFont="1" applyFill="1" applyBorder="1" applyAlignment="1">
      <alignment horizontal="center" vertical="center"/>
    </xf>
    <xf numFmtId="0" fontId="3" fillId="0" borderId="9" xfId="231" applyFont="1" applyBorder="1" applyAlignment="1">
      <alignment horizontal="left" vertical="top"/>
    </xf>
    <xf numFmtId="0" fontId="4" fillId="0" borderId="0" xfId="231" applyFont="1" applyBorder="1"/>
    <xf numFmtId="165" fontId="2" fillId="21" borderId="6" xfId="231" applyNumberFormat="1" applyFont="1" applyFill="1" applyBorder="1" applyAlignment="1">
      <alignment horizontal="center" vertical="center"/>
    </xf>
    <xf numFmtId="165" fontId="2" fillId="21" borderId="37" xfId="231" applyNumberFormat="1" applyFont="1" applyFill="1" applyBorder="1" applyAlignment="1">
      <alignment horizontal="right" vertical="center"/>
    </xf>
    <xf numFmtId="165" fontId="2" fillId="21" borderId="1" xfId="231" applyNumberFormat="1" applyFont="1" applyFill="1" applyBorder="1" applyAlignment="1">
      <alignment horizontal="center" vertical="center"/>
    </xf>
    <xf numFmtId="165" fontId="2" fillId="21" borderId="1" xfId="231" applyNumberFormat="1" applyFont="1" applyFill="1" applyBorder="1" applyAlignment="1">
      <alignment horizontal="right" vertical="center"/>
    </xf>
    <xf numFmtId="0" fontId="2" fillId="0" borderId="26" xfId="231" applyFont="1" applyFill="1" applyBorder="1" applyAlignment="1">
      <alignment horizontal="left" vertical="top"/>
    </xf>
    <xf numFmtId="165" fontId="2" fillId="21" borderId="37" xfId="23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0" fontId="4" fillId="0" borderId="0" xfId="231" applyFont="1" applyFill="1" applyBorder="1"/>
    <xf numFmtId="0" fontId="2" fillId="0" borderId="35" xfId="231" applyFont="1" applyBorder="1" applyAlignment="1">
      <alignment horizontal="left" vertical="top"/>
    </xf>
    <xf numFmtId="0" fontId="55" fillId="3" borderId="29" xfId="231" applyFont="1" applyFill="1" applyBorder="1" applyAlignment="1">
      <alignment vertical="top"/>
    </xf>
    <xf numFmtId="0" fontId="55" fillId="3" borderId="8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165" fontId="2" fillId="21" borderId="3" xfId="231" applyNumberFormat="1" applyFont="1" applyFill="1" applyBorder="1" applyAlignment="1">
      <alignment horizontal="center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165" fontId="2" fillId="21" borderId="29" xfId="231" applyNumberFormat="1" applyFont="1" applyFill="1" applyBorder="1" applyAlignment="1">
      <alignment horizontal="center" vertical="center"/>
    </xf>
    <xf numFmtId="165" fontId="2" fillId="21" borderId="27" xfId="231" applyNumberFormat="1" applyFont="1" applyFill="1" applyBorder="1" applyAlignment="1">
      <alignment horizontal="right" vertical="center"/>
    </xf>
    <xf numFmtId="165" fontId="2" fillId="21" borderId="60" xfId="231" applyNumberFormat="1" applyFont="1" applyFill="1" applyBorder="1" applyAlignment="1">
      <alignment horizontal="right" vertical="center"/>
    </xf>
    <xf numFmtId="165" fontId="2" fillId="21" borderId="61" xfId="231" applyNumberFormat="1" applyFont="1" applyFill="1" applyBorder="1" applyAlignment="1">
      <alignment horizontal="center" vertical="center"/>
    </xf>
    <xf numFmtId="165" fontId="2" fillId="21" borderId="61" xfId="231" applyNumberFormat="1" applyFont="1" applyFill="1" applyBorder="1" applyAlignment="1">
      <alignment horizontal="right" vertical="center"/>
    </xf>
    <xf numFmtId="0" fontId="2" fillId="0" borderId="26" xfId="231" applyFont="1" applyBorder="1" applyAlignment="1">
      <alignment vertical="top"/>
    </xf>
    <xf numFmtId="165" fontId="2" fillId="21" borderId="4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21" borderId="13" xfId="231" applyNumberFormat="1" applyFont="1" applyFill="1" applyBorder="1" applyAlignment="1">
      <alignment horizontal="center" vertical="center"/>
    </xf>
    <xf numFmtId="165" fontId="2" fillId="21" borderId="12" xfId="231" applyNumberFormat="1" applyFont="1" applyFill="1" applyBorder="1" applyAlignment="1">
      <alignment horizontal="right" vertical="center"/>
    </xf>
    <xf numFmtId="165" fontId="2" fillId="21" borderId="12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top"/>
    </xf>
    <xf numFmtId="0" fontId="55" fillId="3" borderId="3" xfId="231" applyFont="1" applyFill="1" applyBorder="1" applyAlignment="1">
      <alignment vertical="top"/>
    </xf>
    <xf numFmtId="0" fontId="3" fillId="3" borderId="34" xfId="231" applyFont="1" applyFill="1" applyBorder="1" applyAlignment="1">
      <alignment vertical="top"/>
    </xf>
    <xf numFmtId="0" fontId="55" fillId="22" borderId="3" xfId="231" applyFont="1" applyFill="1" applyBorder="1" applyAlignment="1">
      <alignment horizontal="center" vertical="top" wrapText="1"/>
    </xf>
    <xf numFmtId="0" fontId="55" fillId="22" borderId="8" xfId="23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27" xfId="231" applyNumberFormat="1" applyFont="1" applyFill="1" applyBorder="1" applyAlignment="1">
      <alignment horizontal="center" vertical="center"/>
    </xf>
    <xf numFmtId="0" fontId="3" fillId="0" borderId="0" xfId="231" applyFont="1" applyAlignment="1">
      <alignment horizontal="center"/>
    </xf>
    <xf numFmtId="0" fontId="56" fillId="3" borderId="27" xfId="41530" applyFont="1" applyFill="1" applyBorder="1" applyAlignment="1">
      <alignment horizontal="center" vertical="center"/>
    </xf>
    <xf numFmtId="0" fontId="56" fillId="3" borderId="8" xfId="41530" applyFont="1" applyFill="1" applyBorder="1" applyAlignment="1">
      <alignment horizontal="center" vertical="center" wrapText="1"/>
    </xf>
    <xf numFmtId="0" fontId="56" fillId="3" borderId="28" xfId="41530" applyFont="1" applyFill="1" applyBorder="1" applyAlignment="1">
      <alignment horizontal="center" vertical="center" wrapText="1"/>
    </xf>
    <xf numFmtId="0" fontId="15" fillId="0" borderId="7" xfId="41530" applyFont="1" applyBorder="1" applyAlignment="1">
      <alignment horizontal="center" vertical="center"/>
    </xf>
    <xf numFmtId="0" fontId="15" fillId="0" borderId="8" xfId="41530" applyFont="1" applyBorder="1" applyAlignment="1" applyProtection="1">
      <alignment horizontal="left" vertical="center"/>
    </xf>
    <xf numFmtId="165" fontId="56" fillId="0" borderId="8" xfId="41530" applyNumberFormat="1" applyFont="1" applyBorder="1" applyAlignment="1">
      <alignment vertical="center"/>
    </xf>
    <xf numFmtId="165" fontId="56" fillId="0" borderId="8" xfId="41530" applyNumberFormat="1" applyFont="1" applyFill="1" applyBorder="1" applyAlignment="1">
      <alignment vertical="center"/>
    </xf>
    <xf numFmtId="165" fontId="56" fillId="0" borderId="3" xfId="41530" applyNumberFormat="1" applyFont="1" applyBorder="1" applyAlignment="1">
      <alignment vertical="center"/>
    </xf>
    <xf numFmtId="0" fontId="14" fillId="0" borderId="2" xfId="41530" applyFont="1" applyBorder="1" applyAlignment="1">
      <alignment horizontal="center" vertical="center"/>
    </xf>
    <xf numFmtId="0" fontId="14" fillId="0" borderId="1" xfId="41530" applyFont="1" applyBorder="1" applyAlignment="1" applyProtection="1">
      <alignment horizontal="left" vertical="center"/>
    </xf>
    <xf numFmtId="165" fontId="12" fillId="0" borderId="1" xfId="41530" applyNumberFormat="1" applyFont="1" applyBorder="1" applyAlignment="1">
      <alignment vertical="center"/>
    </xf>
    <xf numFmtId="165" fontId="12" fillId="0" borderId="1" xfId="41530" applyNumberFormat="1" applyFont="1" applyFill="1" applyBorder="1" applyAlignment="1">
      <alignment vertical="center"/>
    </xf>
    <xf numFmtId="165" fontId="12" fillId="0" borderId="6" xfId="41530" applyNumberFormat="1" applyFont="1" applyBorder="1" applyAlignment="1">
      <alignment vertical="center"/>
    </xf>
    <xf numFmtId="0" fontId="14" fillId="0" borderId="26" xfId="41530" applyFont="1" applyBorder="1" applyAlignment="1">
      <alignment horizontal="center" vertical="center"/>
    </xf>
    <xf numFmtId="0" fontId="14" fillId="0" borderId="27" xfId="41530" applyFont="1" applyBorder="1" applyAlignment="1" applyProtection="1">
      <alignment horizontal="left" vertical="center"/>
    </xf>
    <xf numFmtId="165" fontId="12" fillId="0" borderId="27" xfId="41530" applyNumberFormat="1" applyFont="1" applyBorder="1" applyAlignment="1">
      <alignment vertical="center"/>
    </xf>
    <xf numFmtId="165" fontId="12" fillId="0" borderId="27" xfId="41530" applyNumberFormat="1" applyFont="1" applyFill="1" applyBorder="1" applyAlignment="1">
      <alignment vertical="center"/>
    </xf>
    <xf numFmtId="165" fontId="12" fillId="0" borderId="29" xfId="41530" applyNumberFormat="1" applyFont="1" applyBorder="1" applyAlignment="1">
      <alignment vertical="center"/>
    </xf>
    <xf numFmtId="0" fontId="14" fillId="0" borderId="1" xfId="41530" applyFont="1" applyBorder="1" applyAlignment="1" applyProtection="1">
      <alignment horizontal="left" vertical="center" wrapText="1"/>
    </xf>
    <xf numFmtId="0" fontId="15" fillId="0" borderId="2" xfId="41530" applyFont="1" applyBorder="1" applyAlignment="1">
      <alignment horizontal="center" vertical="center"/>
    </xf>
    <xf numFmtId="0" fontId="15" fillId="0" borderId="30" xfId="41530" applyFont="1" applyBorder="1" applyAlignment="1">
      <alignment horizontal="center" vertical="center"/>
    </xf>
    <xf numFmtId="0" fontId="14" fillId="0" borderId="31" xfId="41530" applyFont="1" applyBorder="1" applyAlignment="1" applyProtection="1">
      <alignment horizontal="left" vertical="center"/>
    </xf>
    <xf numFmtId="165" fontId="12" fillId="0" borderId="31" xfId="41530" applyNumberFormat="1" applyFont="1" applyBorder="1" applyAlignment="1">
      <alignment vertical="center"/>
    </xf>
    <xf numFmtId="165" fontId="12" fillId="0" borderId="31" xfId="41530" applyNumberFormat="1" applyFont="1" applyFill="1" applyBorder="1" applyAlignment="1">
      <alignment vertical="center"/>
    </xf>
    <xf numFmtId="165" fontId="12" fillId="0" borderId="32" xfId="41530" applyNumberFormat="1" applyFont="1" applyBorder="1" applyAlignment="1">
      <alignment vertical="center"/>
    </xf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33" applyFont="1" applyFill="1"/>
    <xf numFmtId="172" fontId="2" fillId="0" borderId="0" xfId="231" applyNumberFormat="1" applyFont="1" applyFill="1"/>
    <xf numFmtId="182" fontId="2" fillId="0" borderId="0" xfId="231" applyNumberFormat="1" applyFont="1" applyFill="1"/>
    <xf numFmtId="168" fontId="2" fillId="0" borderId="32" xfId="41533" applyNumberFormat="1" applyFont="1" applyFill="1" applyBorder="1" applyAlignment="1" applyProtection="1">
      <alignment horizontal="center" vertical="center"/>
    </xf>
    <xf numFmtId="168" fontId="2" fillId="0" borderId="49" xfId="41533" applyNumberFormat="1" applyFont="1" applyFill="1" applyBorder="1" applyAlignment="1" applyProtection="1">
      <alignment horizontal="center" vertical="center"/>
    </xf>
    <xf numFmtId="168" fontId="2" fillId="0" borderId="85" xfId="41533" applyNumberFormat="1" applyFont="1" applyFill="1" applyBorder="1" applyAlignment="1" applyProtection="1">
      <alignment horizontal="left"/>
    </xf>
    <xf numFmtId="168" fontId="2" fillId="0" borderId="13" xfId="41533" applyNumberFormat="1" applyFont="1" applyFill="1" applyBorder="1" applyAlignment="1" applyProtection="1">
      <alignment horizontal="center" vertical="center"/>
    </xf>
    <xf numFmtId="168" fontId="2" fillId="0" borderId="37" xfId="41533" applyNumberFormat="1" applyFont="1" applyFill="1" applyBorder="1" applyAlignment="1" applyProtection="1">
      <alignment horizontal="center" vertical="center"/>
    </xf>
    <xf numFmtId="168" fontId="2" fillId="0" borderId="36" xfId="41533" applyNumberFormat="1" applyFont="1" applyFill="1" applyBorder="1" applyAlignment="1" applyProtection="1">
      <alignment horizontal="left"/>
    </xf>
    <xf numFmtId="168" fontId="3" fillId="0" borderId="44" xfId="41533" quotePrefix="1" applyNumberFormat="1" applyFont="1" applyFill="1" applyBorder="1" applyAlignment="1" applyProtection="1">
      <alignment horizontal="left"/>
    </xf>
    <xf numFmtId="168" fontId="3" fillId="0" borderId="43" xfId="41533" quotePrefix="1" applyNumberFormat="1" applyFont="1" applyFill="1" applyBorder="1" applyAlignment="1" applyProtection="1">
      <alignment horizontal="left"/>
    </xf>
    <xf numFmtId="168" fontId="3" fillId="0" borderId="34" xfId="41533" quotePrefix="1" applyNumberFormat="1" applyFont="1" applyFill="1" applyBorder="1" applyAlignment="1" applyProtection="1">
      <alignment horizontal="left"/>
    </xf>
    <xf numFmtId="168" fontId="2" fillId="0" borderId="28" xfId="41533" applyNumberFormat="1" applyFont="1" applyFill="1" applyBorder="1" applyAlignment="1" applyProtection="1">
      <alignment horizontal="center" vertical="center"/>
    </xf>
    <xf numFmtId="168" fontId="2" fillId="0" borderId="60" xfId="41533" applyNumberFormat="1" applyFont="1" applyFill="1" applyBorder="1" applyAlignment="1" applyProtection="1">
      <alignment horizontal="center" vertical="center"/>
    </xf>
    <xf numFmtId="168" fontId="2" fillId="0" borderId="26" xfId="41533" applyNumberFormat="1" applyFont="1" applyFill="1" applyBorder="1" applyAlignment="1" applyProtection="1">
      <alignment horizontal="left"/>
    </xf>
    <xf numFmtId="168" fontId="2" fillId="0" borderId="5" xfId="41533" applyNumberFormat="1" applyFont="1" applyFill="1" applyBorder="1" applyAlignment="1" applyProtection="1">
      <alignment horizontal="center" vertical="center"/>
    </xf>
    <xf numFmtId="168" fontId="2" fillId="0" borderId="4" xfId="41533" applyNumberFormat="1" applyFont="1" applyFill="1" applyBorder="1" applyAlignment="1" applyProtection="1">
      <alignment horizontal="center" vertical="center"/>
    </xf>
    <xf numFmtId="168" fontId="2" fillId="0" borderId="2" xfId="41533" applyNumberFormat="1" applyFont="1" applyFill="1" applyBorder="1" applyAlignment="1" applyProtection="1">
      <alignment horizontal="left"/>
    </xf>
    <xf numFmtId="168" fontId="2" fillId="0" borderId="59" xfId="41533" quotePrefix="1" applyNumberFormat="1" applyFont="1" applyFill="1" applyBorder="1" applyAlignment="1" applyProtection="1">
      <alignment horizontal="center" vertical="center"/>
    </xf>
    <xf numFmtId="168" fontId="2" fillId="0" borderId="45" xfId="41533" quotePrefix="1" applyNumberFormat="1" applyFont="1" applyFill="1" applyBorder="1" applyAlignment="1" applyProtection="1">
      <alignment horizontal="center" vertical="center"/>
    </xf>
    <xf numFmtId="168" fontId="2" fillId="0" borderId="35" xfId="41533" quotePrefix="1" applyNumberFormat="1" applyFont="1" applyFill="1" applyBorder="1" applyAlignment="1" applyProtection="1">
      <alignment horizontal="left"/>
    </xf>
    <xf numFmtId="168" fontId="3" fillId="0" borderId="44" xfId="41533" quotePrefix="1" applyNumberFormat="1" applyFont="1" applyFill="1" applyBorder="1" applyAlignment="1" applyProtection="1"/>
    <xf numFmtId="168" fontId="3" fillId="0" borderId="43" xfId="41533" quotePrefix="1" applyNumberFormat="1" applyFont="1" applyFill="1" applyBorder="1" applyAlignment="1" applyProtection="1"/>
    <xf numFmtId="168" fontId="3" fillId="0" borderId="43" xfId="41533" quotePrefix="1" applyNumberFormat="1" applyFont="1" applyFill="1" applyBorder="1" applyAlignment="1" applyProtection="1">
      <alignment horizontal="center"/>
    </xf>
    <xf numFmtId="168" fontId="3" fillId="0" borderId="34" xfId="41533" quotePrefix="1" applyNumberFormat="1" applyFont="1" applyFill="1" applyBorder="1" applyAlignment="1" applyProtection="1"/>
    <xf numFmtId="165" fontId="2" fillId="0" borderId="0" xfId="41533" applyNumberFormat="1" applyFont="1" applyFill="1"/>
    <xf numFmtId="165" fontId="2" fillId="0" borderId="29" xfId="41533" applyNumberFormat="1" applyFont="1" applyBorder="1" applyAlignment="1">
      <alignment horizontal="center" vertical="center"/>
    </xf>
    <xf numFmtId="165" fontId="2" fillId="0" borderId="27" xfId="41533" applyNumberFormat="1" applyFont="1" applyBorder="1" applyAlignment="1">
      <alignment horizontal="center" vertical="center"/>
    </xf>
    <xf numFmtId="165" fontId="2" fillId="0" borderId="6" xfId="41533" applyNumberFormat="1" applyFont="1" applyBorder="1" applyAlignment="1">
      <alignment horizontal="center" vertical="center"/>
    </xf>
    <xf numFmtId="165" fontId="2" fillId="0" borderId="1" xfId="41533" applyNumberFormat="1" applyFont="1" applyBorder="1" applyAlignment="1">
      <alignment horizontal="center" vertical="center"/>
    </xf>
    <xf numFmtId="165" fontId="2" fillId="0" borderId="13" xfId="41533" applyNumberFormat="1" applyFont="1" applyBorder="1" applyAlignment="1">
      <alignment horizontal="center" vertical="center"/>
    </xf>
    <xf numFmtId="165" fontId="2" fillId="0" borderId="12" xfId="41533" applyNumberFormat="1" applyFont="1" applyBorder="1" applyAlignment="1">
      <alignment horizontal="center" vertical="center"/>
    </xf>
    <xf numFmtId="168" fontId="2" fillId="0" borderId="83" xfId="41533" applyNumberFormat="1" applyFont="1" applyFill="1" applyBorder="1" applyAlignment="1" applyProtection="1">
      <alignment horizontal="left"/>
    </xf>
    <xf numFmtId="168" fontId="2" fillId="0" borderId="84" xfId="41533" quotePrefix="1" applyNumberFormat="1" applyFont="1" applyFill="1" applyBorder="1" applyAlignment="1" applyProtection="1">
      <alignment horizontal="left"/>
    </xf>
    <xf numFmtId="165" fontId="2" fillId="0" borderId="87" xfId="41533" applyNumberFormat="1" applyFont="1" applyBorder="1" applyAlignment="1">
      <alignment horizontal="center" vertical="center"/>
    </xf>
    <xf numFmtId="165" fontId="2" fillId="0" borderId="16" xfId="41533" applyNumberFormat="1" applyFont="1" applyBorder="1" applyAlignment="1">
      <alignment horizontal="center" vertical="center"/>
    </xf>
    <xf numFmtId="168" fontId="3" fillId="0" borderId="88" xfId="41533" quotePrefix="1" applyNumberFormat="1" applyFont="1" applyFill="1" applyBorder="1" applyAlignment="1" applyProtection="1">
      <alignment horizontal="left"/>
    </xf>
    <xf numFmtId="165" fontId="2" fillId="0" borderId="0" xfId="41533" applyNumberFormat="1" applyFont="1" applyFill="1" applyAlignment="1">
      <alignment horizontal="right"/>
    </xf>
    <xf numFmtId="0" fontId="2" fillId="0" borderId="0" xfId="41533" applyFont="1" applyFill="1" applyAlignment="1">
      <alignment horizontal="right"/>
    </xf>
    <xf numFmtId="165" fontId="2" fillId="0" borderId="32" xfId="41533" applyNumberFormat="1" applyFont="1" applyBorder="1" applyAlignment="1">
      <alignment horizontal="center"/>
    </xf>
    <xf numFmtId="165" fontId="2" fillId="0" borderId="31" xfId="41533" applyNumberFormat="1" applyFont="1" applyBorder="1" applyAlignment="1">
      <alignment horizontal="center"/>
    </xf>
    <xf numFmtId="165" fontId="2" fillId="0" borderId="31" xfId="41533" applyNumberFormat="1" applyFont="1" applyBorder="1"/>
    <xf numFmtId="165" fontId="2" fillId="0" borderId="31" xfId="41534" applyNumberFormat="1" applyFont="1" applyFill="1" applyBorder="1"/>
    <xf numFmtId="0" fontId="2" fillId="0" borderId="30" xfId="41533" applyFont="1" applyFill="1" applyBorder="1" applyAlignment="1" applyProtection="1">
      <alignment horizontal="left"/>
    </xf>
    <xf numFmtId="165" fontId="2" fillId="0" borderId="6" xfId="41533" applyNumberFormat="1" applyFont="1" applyBorder="1" applyAlignment="1">
      <alignment horizontal="center"/>
    </xf>
    <xf numFmtId="165" fontId="2" fillId="0" borderId="1" xfId="41533" applyNumberFormat="1" applyFont="1" applyBorder="1" applyAlignment="1">
      <alignment horizontal="center"/>
    </xf>
    <xf numFmtId="165" fontId="2" fillId="0" borderId="1" xfId="41534" applyNumberFormat="1" applyFont="1" applyFill="1" applyBorder="1"/>
    <xf numFmtId="0" fontId="2" fillId="0" borderId="2" xfId="41533" applyFont="1" applyFill="1" applyBorder="1" applyAlignment="1" applyProtection="1">
      <alignment horizontal="left"/>
    </xf>
    <xf numFmtId="165" fontId="3" fillId="0" borderId="3" xfId="41533" applyNumberFormat="1" applyFont="1" applyBorder="1" applyAlignment="1">
      <alignment horizontal="center"/>
    </xf>
    <xf numFmtId="165" fontId="3" fillId="0" borderId="8" xfId="41533" applyNumberFormat="1" applyFont="1" applyBorder="1" applyAlignment="1">
      <alignment horizontal="center"/>
    </xf>
    <xf numFmtId="165" fontId="3" fillId="0" borderId="8" xfId="41534" applyNumberFormat="1" applyFont="1" applyFill="1" applyBorder="1"/>
    <xf numFmtId="0" fontId="3" fillId="0" borderId="7" xfId="41533" applyFont="1" applyFill="1" applyBorder="1" applyAlignment="1" applyProtection="1">
      <alignment horizontal="left"/>
    </xf>
    <xf numFmtId="165" fontId="2" fillId="0" borderId="29" xfId="41533" applyNumberFormat="1" applyFont="1" applyBorder="1" applyAlignment="1">
      <alignment horizontal="center"/>
    </xf>
    <xf numFmtId="165" fontId="2" fillId="0" borderId="27" xfId="41533" applyNumberFormat="1" applyFont="1" applyBorder="1" applyAlignment="1">
      <alignment horizontal="center"/>
    </xf>
    <xf numFmtId="165" fontId="2" fillId="0" borderId="27" xfId="41533" applyNumberFormat="1" applyFont="1" applyBorder="1"/>
    <xf numFmtId="165" fontId="2" fillId="0" borderId="27" xfId="41534" applyNumberFormat="1" applyFont="1" applyFill="1" applyBorder="1"/>
    <xf numFmtId="0" fontId="2" fillId="0" borderId="26" xfId="41533" applyFont="1" applyFill="1" applyBorder="1" applyAlignment="1" applyProtection="1">
      <alignment horizontal="left"/>
    </xf>
    <xf numFmtId="165" fontId="2" fillId="0" borderId="27" xfId="41533" applyNumberFormat="1" applyFont="1" applyFill="1" applyBorder="1"/>
    <xf numFmtId="165" fontId="2" fillId="0" borderId="1" xfId="41533" applyNumberFormat="1" applyFont="1" applyFill="1" applyBorder="1"/>
    <xf numFmtId="165" fontId="2" fillId="0" borderId="1" xfId="41533" applyNumberFormat="1" applyFont="1" applyBorder="1"/>
    <xf numFmtId="0" fontId="3" fillId="22" borderId="29" xfId="41533" quotePrefix="1" applyFont="1" applyFill="1" applyBorder="1" applyAlignment="1" applyProtection="1">
      <alignment horizontal="center" vertical="center"/>
    </xf>
    <xf numFmtId="0" fontId="3" fillId="22" borderId="27" xfId="41533" quotePrefix="1" applyFont="1" applyFill="1" applyBorder="1" applyAlignment="1" applyProtection="1">
      <alignment horizontal="center"/>
    </xf>
    <xf numFmtId="168" fontId="3" fillId="22" borderId="8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8" xfId="41533" applyFont="1" applyFill="1" applyBorder="1" applyAlignment="1" applyProtection="1">
      <alignment horizontal="center" vertical="center"/>
    </xf>
    <xf numFmtId="0" fontId="3" fillId="22" borderId="17" xfId="41533" quotePrefix="1" applyFont="1" applyFill="1" applyBorder="1" applyAlignment="1" applyProtection="1">
      <alignment horizontal="center" vertical="center"/>
    </xf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65" fontId="2" fillId="0" borderId="0" xfId="27095" applyNumberFormat="1" applyFont="1" applyAlignment="1">
      <alignment horizontal="right"/>
    </xf>
    <xf numFmtId="182" fontId="2" fillId="0" borderId="0" xfId="27095" applyNumberFormat="1" applyFont="1" applyAlignment="1">
      <alignment horizontal="center"/>
    </xf>
    <xf numFmtId="182" fontId="2" fillId="0" borderId="0" xfId="27095" applyNumberFormat="1" applyFont="1" applyAlignment="1">
      <alignment horizontal="right"/>
    </xf>
    <xf numFmtId="165" fontId="3" fillId="0" borderId="11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168" fontId="2" fillId="0" borderId="10" xfId="1843" applyNumberFormat="1" applyFont="1" applyBorder="1" applyAlignment="1">
      <alignment horizontal="left"/>
    </xf>
    <xf numFmtId="165" fontId="3" fillId="0" borderId="3" xfId="27081" applyNumberFormat="1" applyFont="1" applyBorder="1" applyAlignment="1">
      <alignment horizontal="center" vertic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3" fillId="0" borderId="20" xfId="1843" applyNumberFormat="1" applyFont="1" applyBorder="1" applyAlignment="1">
      <alignment horizontal="left"/>
    </xf>
    <xf numFmtId="0" fontId="3" fillId="0" borderId="7" xfId="27095" applyFont="1" applyBorder="1" applyAlignment="1">
      <alignment horizontal="center"/>
    </xf>
    <xf numFmtId="165" fontId="3" fillId="0" borderId="6" xfId="27081" quotePrefix="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center" vertical="center"/>
    </xf>
    <xf numFmtId="177" fontId="3" fillId="0" borderId="60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77" fontId="3" fillId="0" borderId="45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2" fontId="2" fillId="0" borderId="1" xfId="27081" applyNumberFormat="1" applyFont="1" applyBorder="1" applyAlignment="1">
      <alignment horizontal="left" vertical="center" wrapText="1" indent="1"/>
    </xf>
    <xf numFmtId="177" fontId="2" fillId="0" borderId="2" xfId="1843" applyNumberFormat="1" applyFont="1" applyBorder="1" applyAlignment="1">
      <alignment horizontal="center" vertical="center"/>
    </xf>
    <xf numFmtId="165" fontId="2" fillId="0" borderId="13" xfId="27095" applyNumberFormat="1" applyFont="1" applyBorder="1" applyAlignment="1">
      <alignment horizontal="center" vertical="center"/>
    </xf>
    <xf numFmtId="165" fontId="2" fillId="0" borderId="12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77" fontId="2" fillId="0" borderId="35" xfId="1843" applyNumberFormat="1" applyFont="1" applyBorder="1" applyAlignment="1">
      <alignment horizontal="center" vertical="center"/>
    </xf>
    <xf numFmtId="0" fontId="3" fillId="22" borderId="3" xfId="27095" applyFont="1" applyFill="1" applyBorder="1" applyAlignment="1">
      <alignment horizontal="center" vertical="center" wrapText="1"/>
    </xf>
    <xf numFmtId="0" fontId="3" fillId="22" borderId="8" xfId="27095" applyFont="1" applyFill="1" applyBorder="1" applyAlignment="1">
      <alignment horizontal="center" vertical="center" wrapText="1"/>
    </xf>
    <xf numFmtId="0" fontId="2" fillId="0" borderId="0" xfId="231" applyFont="1"/>
    <xf numFmtId="168" fontId="2" fillId="0" borderId="0" xfId="231" applyNumberFormat="1" applyFont="1"/>
    <xf numFmtId="183" fontId="2" fillId="0" borderId="0" xfId="231" applyNumberFormat="1" applyFont="1"/>
    <xf numFmtId="184" fontId="2" fillId="0" borderId="0" xfId="231" applyNumberFormat="1" applyFont="1"/>
    <xf numFmtId="168" fontId="2" fillId="0" borderId="0" xfId="231" applyNumberFormat="1" applyFont="1" applyBorder="1"/>
    <xf numFmtId="185" fontId="2" fillId="0" borderId="0" xfId="231" applyNumberFormat="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40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77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68" fontId="2" fillId="0" borderId="1" xfId="18849" applyFont="1" applyFill="1" applyBorder="1"/>
    <xf numFmtId="177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2" borderId="3" xfId="41538" applyNumberFormat="1" applyFont="1" applyFill="1" applyBorder="1" applyAlignment="1">
      <alignment horizontal="center"/>
    </xf>
    <xf numFmtId="49" fontId="3" fillId="22" borderId="8" xfId="41538" applyNumberFormat="1" applyFont="1" applyFill="1" applyBorder="1" applyAlignment="1">
      <alignment horizontal="center"/>
    </xf>
    <xf numFmtId="168" fontId="3" fillId="22" borderId="8" xfId="41538" applyNumberFormat="1" applyFont="1" applyFill="1" applyBorder="1" applyAlignment="1">
      <alignment horizontal="center" vertical="center"/>
    </xf>
    <xf numFmtId="168" fontId="2" fillId="0" borderId="14" xfId="41539" applyNumberFormat="1" applyFont="1" applyBorder="1"/>
    <xf numFmtId="168" fontId="3" fillId="0" borderId="10" xfId="18849" applyFont="1" applyBorder="1"/>
    <xf numFmtId="177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77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2" borderId="3" xfId="41540" applyNumberFormat="1" applyFont="1" applyFill="1" applyBorder="1" applyAlignment="1">
      <alignment horizontal="center" vertical="center"/>
    </xf>
    <xf numFmtId="49" fontId="3" fillId="22" borderId="8" xfId="41540" applyNumberFormat="1" applyFont="1" applyFill="1" applyBorder="1" applyAlignment="1">
      <alignment horizontal="center" vertical="center"/>
    </xf>
    <xf numFmtId="168" fontId="3" fillId="22" borderId="8" xfId="41540" applyNumberFormat="1" applyFont="1" applyFill="1" applyBorder="1" applyAlignment="1">
      <alignment horizontal="center" vertical="center"/>
    </xf>
    <xf numFmtId="186" fontId="2" fillId="0" borderId="0" xfId="231" applyNumberFormat="1" applyFont="1"/>
    <xf numFmtId="187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77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2" borderId="3" xfId="41541" applyNumberFormat="1" applyFont="1" applyFill="1" applyBorder="1" applyAlignment="1">
      <alignment horizontal="center" vertical="center"/>
    </xf>
    <xf numFmtId="49" fontId="3" fillId="22" borderId="8" xfId="41541" applyNumberFormat="1" applyFont="1" applyFill="1" applyBorder="1" applyAlignment="1">
      <alignment horizontal="center" vertical="center"/>
    </xf>
    <xf numFmtId="168" fontId="3" fillId="22" borderId="8" xfId="41541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82" fontId="2" fillId="0" borderId="0" xfId="27095" applyNumberFormat="1" applyFont="1" applyFill="1" applyAlignment="1">
      <alignment horizontal="right"/>
    </xf>
    <xf numFmtId="185" fontId="2" fillId="0" borderId="0" xfId="27095" applyNumberFormat="1" applyFont="1" applyFill="1" applyAlignment="1">
      <alignment horizontal="right"/>
    </xf>
    <xf numFmtId="0" fontId="2" fillId="0" borderId="0" xfId="27095" applyFont="1" applyBorder="1" applyAlignment="1">
      <alignment horizontal="left"/>
    </xf>
    <xf numFmtId="0" fontId="20" fillId="0" borderId="0" xfId="27095" applyFont="1" applyBorder="1" applyAlignment="1">
      <alignment horizontal="left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5" xfId="27095" applyFont="1" applyBorder="1"/>
    <xf numFmtId="177" fontId="3" fillId="0" borderId="27" xfId="1843" applyNumberFormat="1" applyFont="1" applyBorder="1" applyAlignment="1">
      <alignment horizontal="left" vertical="center"/>
    </xf>
    <xf numFmtId="165" fontId="2" fillId="0" borderId="27" xfId="27081" quotePrefix="1" applyNumberFormat="1" applyFont="1" applyBorder="1" applyAlignment="1">
      <alignment horizontal="center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77" fontId="3" fillId="0" borderId="8" xfId="1843" applyNumberFormat="1" applyFont="1" applyBorder="1" applyAlignment="1">
      <alignment horizontal="left" vertical="center"/>
    </xf>
    <xf numFmtId="177" fontId="3" fillId="0" borderId="20" xfId="1843" applyNumberFormat="1" applyFont="1" applyBorder="1" applyAlignment="1">
      <alignment horizontal="center" vertical="center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right" vertical="center" indent="2"/>
    </xf>
    <xf numFmtId="177" fontId="3" fillId="0" borderId="12" xfId="1843" applyNumberFormat="1" applyFont="1" applyBorder="1" applyAlignment="1">
      <alignment horizontal="left" vertical="center"/>
    </xf>
    <xf numFmtId="0" fontId="3" fillId="0" borderId="45" xfId="27095" applyFont="1" applyBorder="1" applyAlignment="1">
      <alignment horizontal="center"/>
    </xf>
    <xf numFmtId="165" fontId="2" fillId="0" borderId="13" xfId="27081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right" vertical="center" indent="2"/>
    </xf>
    <xf numFmtId="177" fontId="2" fillId="0" borderId="4" xfId="1843" applyNumberFormat="1" applyFont="1" applyBorder="1" applyAlignment="1">
      <alignment horizontal="center" vertical="center"/>
    </xf>
    <xf numFmtId="0" fontId="3" fillId="22" borderId="13" xfId="27095" applyFont="1" applyFill="1" applyBorder="1" applyAlignment="1">
      <alignment horizontal="center" vertical="center" wrapText="1"/>
    </xf>
    <xf numFmtId="0" fontId="3" fillId="22" borderId="12" xfId="27095" quotePrefix="1" applyFont="1" applyFill="1" applyBorder="1" applyAlignment="1">
      <alignment horizontal="center" vertical="center" wrapText="1"/>
    </xf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77" fontId="3" fillId="0" borderId="10" xfId="27076" applyNumberFormat="1" applyFont="1" applyBorder="1" applyAlignment="1">
      <alignment horizontal="left"/>
    </xf>
    <xf numFmtId="177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77" fontId="3" fillId="0" borderId="1" xfId="27076" applyNumberFormat="1" applyFont="1" applyBorder="1" applyAlignment="1">
      <alignment horizontal="left"/>
    </xf>
    <xf numFmtId="177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77" fontId="2" fillId="0" borderId="1" xfId="27076" applyNumberFormat="1" applyFont="1" applyFill="1" applyBorder="1" applyAlignment="1">
      <alignment horizontal="left"/>
    </xf>
    <xf numFmtId="177" fontId="2" fillId="0" borderId="2" xfId="27076" applyNumberFormat="1" applyFont="1" applyBorder="1" applyAlignment="1">
      <alignment horizontal="center"/>
    </xf>
    <xf numFmtId="184" fontId="2" fillId="0" borderId="0" xfId="27076" applyNumberFormat="1" applyFont="1" applyBorder="1" applyAlignment="1">
      <alignment horizontal="right"/>
    </xf>
    <xf numFmtId="168" fontId="3" fillId="0" borderId="0" xfId="27076" applyFont="1" applyBorder="1" applyAlignment="1">
      <alignment horizontal="right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2" borderId="3" xfId="41542" applyNumberFormat="1" applyFont="1" applyFill="1" applyBorder="1" applyAlignment="1">
      <alignment horizontal="center"/>
    </xf>
    <xf numFmtId="49" fontId="3" fillId="22" borderId="8" xfId="41542" applyNumberFormat="1" applyFont="1" applyFill="1" applyBorder="1" applyAlignment="1">
      <alignment horizontal="center"/>
    </xf>
    <xf numFmtId="168" fontId="3" fillId="22" borderId="8" xfId="41542" applyNumberFormat="1" applyFont="1" applyFill="1" applyBorder="1" applyAlignment="1">
      <alignment horizontal="center" vertical="center"/>
    </xf>
    <xf numFmtId="168" fontId="3" fillId="0" borderId="0" xfId="41546" applyNumberFormat="1" applyFont="1" applyFill="1" applyBorder="1" applyAlignment="1">
      <alignment horizontal="center"/>
    </xf>
    <xf numFmtId="168" fontId="32" fillId="0" borderId="0" xfId="41546" applyNumberFormat="1" applyFont="1" applyAlignment="1" applyProtection="1">
      <alignment horizontal="right"/>
    </xf>
    <xf numFmtId="168" fontId="3" fillId="0" borderId="0" xfId="41546" applyNumberFormat="1" applyFont="1" applyAlignment="1" applyProtection="1">
      <alignment horizontal="center"/>
    </xf>
    <xf numFmtId="168" fontId="3" fillId="0" borderId="0" xfId="27076" applyFont="1" applyBorder="1" applyAlignment="1"/>
    <xf numFmtId="177" fontId="3" fillId="0" borderId="0" xfId="27076" applyNumberFormat="1" applyFont="1" applyBorder="1" applyAlignment="1">
      <alignment horizontal="left"/>
    </xf>
    <xf numFmtId="177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77" fontId="2" fillId="0" borderId="0" xfId="27076" applyNumberFormat="1" applyFont="1" applyBorder="1" applyAlignment="1">
      <alignment horizontal="center"/>
    </xf>
    <xf numFmtId="187" fontId="2" fillId="0" borderId="0" xfId="27076" applyNumberFormat="1" applyFont="1" applyBorder="1" applyAlignment="1">
      <alignment horizontal="left"/>
    </xf>
    <xf numFmtId="183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77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2" borderId="3" xfId="41543" applyNumberFormat="1" applyFont="1" applyFill="1" applyBorder="1" applyAlignment="1">
      <alignment horizontal="center" vertical="center"/>
    </xf>
    <xf numFmtId="49" fontId="3" fillId="22" borderId="8" xfId="41543" applyNumberFormat="1" applyFont="1" applyFill="1" applyBorder="1" applyAlignment="1">
      <alignment horizontal="center" vertical="center"/>
    </xf>
    <xf numFmtId="168" fontId="3" fillId="22" borderId="8" xfId="41543" applyNumberFormat="1" applyFont="1" applyFill="1" applyBorder="1" applyAlignment="1">
      <alignment horizontal="center" vertical="center"/>
    </xf>
    <xf numFmtId="188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77" fontId="3" fillId="0" borderId="10" xfId="27078" applyNumberFormat="1" applyFont="1" applyBorder="1" applyAlignment="1">
      <alignment horizontal="left"/>
    </xf>
    <xf numFmtId="177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77" fontId="3" fillId="0" borderId="1" xfId="27078" applyNumberFormat="1" applyFont="1" applyBorder="1" applyAlignment="1">
      <alignment horizontal="left"/>
    </xf>
    <xf numFmtId="177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77" fontId="2" fillId="0" borderId="1" xfId="27078" applyNumberFormat="1" applyFont="1" applyFill="1" applyBorder="1" applyAlignment="1">
      <alignment horizontal="left"/>
    </xf>
    <xf numFmtId="177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2" borderId="3" xfId="41544" applyNumberFormat="1" applyFont="1" applyFill="1" applyBorder="1" applyAlignment="1">
      <alignment horizontal="center"/>
    </xf>
    <xf numFmtId="49" fontId="3" fillId="22" borderId="8" xfId="41544" applyNumberFormat="1" applyFont="1" applyFill="1" applyBorder="1" applyAlignment="1">
      <alignment horizontal="center"/>
    </xf>
    <xf numFmtId="168" fontId="3" fillId="22" borderId="8" xfId="41544" applyNumberFormat="1" applyFont="1" applyFill="1" applyBorder="1" applyAlignment="1">
      <alignment horizontal="center" vertical="center"/>
    </xf>
    <xf numFmtId="0" fontId="20" fillId="0" borderId="0" xfId="27095" applyFont="1"/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2" borderId="6" xfId="27095" quotePrefix="1" applyFont="1" applyFill="1" applyBorder="1" applyAlignment="1">
      <alignment horizontal="center" vertical="center"/>
    </xf>
    <xf numFmtId="168" fontId="3" fillId="22" borderId="1" xfId="1843" applyNumberFormat="1" applyFont="1" applyFill="1" applyBorder="1" applyAlignment="1">
      <alignment horizontal="center" vertical="center"/>
    </xf>
    <xf numFmtId="189" fontId="9" fillId="0" borderId="0" xfId="0" applyNumberFormat="1" applyFont="1"/>
    <xf numFmtId="190" fontId="9" fillId="0" borderId="0" xfId="0" applyNumberFormat="1" applyFont="1"/>
    <xf numFmtId="191" fontId="9" fillId="0" borderId="0" xfId="0" applyNumberFormat="1" applyFont="1"/>
    <xf numFmtId="185" fontId="9" fillId="0" borderId="0" xfId="0" applyNumberFormat="1" applyFont="1"/>
    <xf numFmtId="182" fontId="9" fillId="0" borderId="0" xfId="0" applyNumberFormat="1" applyFont="1"/>
    <xf numFmtId="165" fontId="3" fillId="0" borderId="39" xfId="0" applyNumberFormat="1" applyFont="1" applyFill="1" applyBorder="1" applyAlignment="1">
      <alignment horizontal="center" vertical="center"/>
    </xf>
    <xf numFmtId="165" fontId="3" fillId="0" borderId="40" xfId="0" applyNumberFormat="1" applyFont="1" applyFill="1" applyBorder="1" applyAlignment="1">
      <alignment horizontal="center" vertical="center"/>
    </xf>
    <xf numFmtId="165" fontId="3" fillId="0" borderId="4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0" fontId="3" fillId="22" borderId="3" xfId="0" applyFont="1" applyFill="1" applyBorder="1" applyAlignment="1">
      <alignment horizontal="center" vertical="center"/>
    </xf>
    <xf numFmtId="0" fontId="3" fillId="22" borderId="8" xfId="0" quotePrefix="1" applyFont="1" applyFill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9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37" xfId="27081" applyNumberFormat="1" applyFont="1" applyBorder="1"/>
    <xf numFmtId="2" fontId="2" fillId="0" borderId="6" xfId="27081" applyNumberFormat="1" applyFont="1" applyBorder="1" applyAlignment="1"/>
    <xf numFmtId="2" fontId="2" fillId="0" borderId="6" xfId="27081" applyNumberFormat="1" applyFont="1" applyBorder="1" applyAlignment="1">
      <alignment horizontal="right"/>
    </xf>
    <xf numFmtId="2" fontId="2" fillId="0" borderId="13" xfId="27081" applyNumberFormat="1" applyFont="1" applyBorder="1"/>
    <xf numFmtId="2" fontId="2" fillId="0" borderId="46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2" borderId="87" xfId="27095" quotePrefix="1" applyFont="1" applyFill="1" applyBorder="1" applyAlignment="1">
      <alignment horizontal="center" vertical="center"/>
    </xf>
    <xf numFmtId="0" fontId="3" fillId="22" borderId="14" xfId="27095" quotePrefix="1" applyFont="1" applyFill="1" applyBorder="1" applyAlignment="1">
      <alignment horizontal="center" vertical="center"/>
    </xf>
    <xf numFmtId="0" fontId="3" fillId="22" borderId="16" xfId="27095" quotePrefix="1" applyFont="1" applyFill="1" applyBorder="1" applyAlignment="1">
      <alignment horizontal="center" vertical="center"/>
    </xf>
    <xf numFmtId="168" fontId="3" fillId="22" borderId="65" xfId="1843" quotePrefix="1" applyNumberFormat="1" applyFont="1" applyFill="1" applyBorder="1" applyAlignment="1">
      <alignment horizontal="center" vertical="center"/>
    </xf>
    <xf numFmtId="168" fontId="3" fillId="22" borderId="16" xfId="1843" quotePrefix="1" applyNumberFormat="1" applyFont="1" applyFill="1" applyBorder="1" applyAlignment="1">
      <alignment horizontal="center" vertical="center"/>
    </xf>
    <xf numFmtId="168" fontId="3" fillId="22" borderId="16" xfId="1843" applyNumberFormat="1" applyFont="1" applyFill="1" applyBorder="1" applyAlignment="1">
      <alignment horizontal="center" vertical="center"/>
    </xf>
    <xf numFmtId="168" fontId="3" fillId="22" borderId="50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174" fontId="3" fillId="0" borderId="0" xfId="1843" applyNumberFormat="1" applyFont="1" applyFill="1" applyBorder="1" applyAlignment="1" applyProtection="1">
      <alignment horizontal="center" vertical="center"/>
    </xf>
    <xf numFmtId="181" fontId="2" fillId="0" borderId="0" xfId="41532" applyNumberFormat="1" applyFont="1" applyFill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42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right" vertical="center"/>
    </xf>
    <xf numFmtId="165" fontId="3" fillId="0" borderId="43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61" xfId="0" applyNumberFormat="1" applyFont="1" applyFill="1" applyBorder="1" applyAlignment="1">
      <alignment horizontal="center" vertical="center"/>
    </xf>
    <xf numFmtId="165" fontId="3" fillId="0" borderId="61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8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2" borderId="29" xfId="41538" applyNumberFormat="1" applyFont="1" applyFill="1" applyBorder="1" applyAlignment="1">
      <alignment horizontal="center" vertical="center"/>
    </xf>
    <xf numFmtId="49" fontId="3" fillId="22" borderId="61" xfId="41538" applyNumberFormat="1" applyFont="1" applyFill="1" applyBorder="1" applyAlignment="1">
      <alignment horizontal="center" vertical="center"/>
    </xf>
    <xf numFmtId="49" fontId="3" fillId="22" borderId="27" xfId="41538" applyNumberFormat="1" applyFont="1" applyFill="1" applyBorder="1" applyAlignment="1">
      <alignment horizontal="center" vertical="center"/>
    </xf>
    <xf numFmtId="168" fontId="3" fillId="22" borderId="28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6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9" fillId="0" borderId="0" xfId="0" applyNumberFormat="1" applyFont="1"/>
    <xf numFmtId="0" fontId="56" fillId="0" borderId="11" xfId="0" applyFont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/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56" fillId="0" borderId="35" xfId="0" applyFont="1" applyBorder="1" applyAlignment="1">
      <alignment horizontal="center" vertical="center"/>
    </xf>
    <xf numFmtId="0" fontId="56" fillId="3" borderId="2" xfId="0" applyFont="1" applyFill="1" applyBorder="1" applyAlignment="1">
      <alignment horizontal="center" vertical="center"/>
    </xf>
    <xf numFmtId="0" fontId="56" fillId="3" borderId="50" xfId="0" applyFont="1" applyFill="1" applyBorder="1" applyAlignment="1">
      <alignment horizontal="center" vertical="center"/>
    </xf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3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41" xfId="35316" applyFont="1" applyFill="1" applyBorder="1"/>
    <xf numFmtId="0" fontId="2" fillId="0" borderId="41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43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43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61" xfId="35316" applyFont="1" applyFill="1" applyBorder="1" applyAlignment="1">
      <alignment horizontal="right" vertical="center"/>
    </xf>
    <xf numFmtId="0" fontId="57" fillId="0" borderId="0" xfId="18473" applyFont="1"/>
    <xf numFmtId="165" fontId="57" fillId="0" borderId="0" xfId="18473" applyNumberFormat="1" applyFont="1"/>
    <xf numFmtId="0" fontId="58" fillId="0" borderId="0" xfId="18473" applyFont="1"/>
    <xf numFmtId="165" fontId="59" fillId="0" borderId="11" xfId="1846" applyNumberFormat="1" applyFont="1" applyFill="1" applyBorder="1" applyAlignment="1">
      <alignment horizontal="center"/>
    </xf>
    <xf numFmtId="165" fontId="59" fillId="0" borderId="10" xfId="1846" applyNumberFormat="1" applyFont="1" applyFill="1" applyBorder="1" applyAlignment="1">
      <alignment horizontal="center"/>
    </xf>
    <xf numFmtId="165" fontId="59" fillId="0" borderId="10" xfId="1846" applyNumberFormat="1" applyFont="1" applyFill="1" applyBorder="1"/>
    <xf numFmtId="0" fontId="59" fillId="0" borderId="41" xfId="35316" applyFont="1" applyFill="1" applyBorder="1"/>
    <xf numFmtId="0" fontId="59" fillId="0" borderId="38" xfId="35316" applyFont="1" applyFill="1" applyBorder="1"/>
    <xf numFmtId="165" fontId="57" fillId="0" borderId="6" xfId="1846" applyNumberFormat="1" applyFont="1" applyFill="1" applyBorder="1" applyAlignment="1">
      <alignment horizontal="center"/>
    </xf>
    <xf numFmtId="165" fontId="57" fillId="0" borderId="1" xfId="1846" applyNumberFormat="1" applyFont="1" applyFill="1" applyBorder="1" applyAlignment="1">
      <alignment horizontal="center"/>
    </xf>
    <xf numFmtId="165" fontId="57" fillId="0" borderId="1" xfId="1846" applyNumberFormat="1" applyFont="1" applyFill="1" applyBorder="1"/>
    <xf numFmtId="0" fontId="57" fillId="0" borderId="0" xfId="35316" applyFont="1" applyFill="1" applyBorder="1"/>
    <xf numFmtId="0" fontId="57" fillId="0" borderId="36" xfId="35316" applyFont="1" applyFill="1" applyBorder="1"/>
    <xf numFmtId="165" fontId="57" fillId="0" borderId="6" xfId="1846" quotePrefix="1" applyNumberFormat="1" applyFont="1" applyFill="1" applyBorder="1" applyAlignment="1">
      <alignment horizontal="center"/>
    </xf>
    <xf numFmtId="165" fontId="57" fillId="0" borderId="1" xfId="1846" quotePrefix="1" applyNumberFormat="1" applyFont="1" applyFill="1" applyBorder="1" applyAlignment="1">
      <alignment horizontal="center"/>
    </xf>
    <xf numFmtId="0" fontId="59" fillId="0" borderId="0" xfId="18473" applyFont="1"/>
    <xf numFmtId="165" fontId="59" fillId="0" borderId="3" xfId="1846" applyNumberFormat="1" applyFont="1" applyFill="1" applyBorder="1" applyAlignment="1">
      <alignment horizontal="center"/>
    </xf>
    <xf numFmtId="165" fontId="59" fillId="0" borderId="8" xfId="1846" applyNumberFormat="1" applyFont="1" applyFill="1" applyBorder="1" applyAlignment="1">
      <alignment horizontal="center"/>
    </xf>
    <xf numFmtId="165" fontId="59" fillId="0" borderId="8" xfId="1846" applyNumberFormat="1" applyFont="1" applyFill="1" applyBorder="1"/>
    <xf numFmtId="0" fontId="59" fillId="0" borderId="43" xfId="35316" applyFont="1" applyFill="1" applyBorder="1"/>
    <xf numFmtId="0" fontId="59" fillId="0" borderId="34" xfId="35316" applyFont="1" applyFill="1" applyBorder="1"/>
    <xf numFmtId="165" fontId="57" fillId="0" borderId="3" xfId="1846" applyNumberFormat="1" applyFont="1" applyFill="1" applyBorder="1" applyAlignment="1">
      <alignment horizontal="center"/>
    </xf>
    <xf numFmtId="165" fontId="57" fillId="0" borderId="8" xfId="1846" applyNumberFormat="1" applyFont="1" applyFill="1" applyBorder="1" applyAlignment="1">
      <alignment horizontal="center"/>
    </xf>
    <xf numFmtId="165" fontId="57" fillId="0" borderId="8" xfId="1846" applyNumberFormat="1" applyFont="1" applyFill="1" applyBorder="1" applyAlignment="1">
      <alignment horizontal="right"/>
    </xf>
    <xf numFmtId="165" fontId="57" fillId="0" borderId="8" xfId="1846" applyNumberFormat="1" applyFont="1" applyFill="1" applyBorder="1"/>
    <xf numFmtId="0" fontId="57" fillId="0" borderId="43" xfId="35316" applyFont="1" applyFill="1" applyBorder="1"/>
    <xf numFmtId="0" fontId="57" fillId="0" borderId="34" xfId="35316" applyFont="1" applyFill="1" applyBorder="1"/>
    <xf numFmtId="165" fontId="59" fillId="0" borderId="3" xfId="1846" quotePrefix="1" applyNumberFormat="1" applyFont="1" applyFill="1" applyBorder="1" applyAlignment="1">
      <alignment horizontal="center"/>
    </xf>
    <xf numFmtId="165" fontId="59" fillId="0" borderId="8" xfId="1846" quotePrefix="1" applyNumberFormat="1" applyFont="1" applyFill="1" applyBorder="1" applyAlignment="1">
      <alignment horizontal="center"/>
    </xf>
    <xf numFmtId="165" fontId="59" fillId="0" borderId="8" xfId="1846" applyNumberFormat="1" applyFont="1" applyFill="1" applyBorder="1" applyAlignment="1">
      <alignment horizontal="right"/>
    </xf>
    <xf numFmtId="165" fontId="57" fillId="0" borderId="3" xfId="1846" quotePrefix="1" applyNumberFormat="1" applyFont="1" applyFill="1" applyBorder="1" applyAlignment="1">
      <alignment horizontal="center"/>
    </xf>
    <xf numFmtId="165" fontId="57" fillId="0" borderId="1" xfId="1846" applyNumberFormat="1" applyFont="1" applyFill="1" applyBorder="1" applyAlignment="1">
      <alignment horizontal="right"/>
    </xf>
    <xf numFmtId="165" fontId="57" fillId="0" borderId="8" xfId="1846" quotePrefix="1" applyNumberFormat="1" applyFont="1" applyFill="1" applyBorder="1" applyAlignment="1">
      <alignment horizontal="center"/>
    </xf>
    <xf numFmtId="0" fontId="57" fillId="0" borderId="4" xfId="35316" applyFont="1" applyFill="1" applyBorder="1"/>
    <xf numFmtId="165" fontId="59" fillId="0" borderId="29" xfId="1846" quotePrefix="1" applyNumberFormat="1" applyFont="1" applyFill="1" applyBorder="1" applyAlignment="1">
      <alignment horizontal="center"/>
    </xf>
    <xf numFmtId="165" fontId="59" fillId="0" borderId="27" xfId="1846" quotePrefix="1" applyNumberFormat="1" applyFont="1" applyFill="1" applyBorder="1" applyAlignment="1">
      <alignment horizontal="center"/>
    </xf>
    <xf numFmtId="165" fontId="59" fillId="0" borderId="27" xfId="1846" applyNumberFormat="1" applyFont="1" applyFill="1" applyBorder="1"/>
    <xf numFmtId="0" fontId="59" fillId="0" borderId="62" xfId="35316" applyFont="1" applyFill="1" applyBorder="1"/>
    <xf numFmtId="0" fontId="59" fillId="0" borderId="83" xfId="35316" applyFont="1" applyFill="1" applyBorder="1"/>
    <xf numFmtId="0" fontId="58" fillId="0" borderId="0" xfId="18473" applyFont="1" applyBorder="1" applyAlignment="1">
      <alignment horizontal="right"/>
    </xf>
    <xf numFmtId="0" fontId="57" fillId="0" borderId="0" xfId="18473" applyFont="1" applyBorder="1" applyAlignment="1">
      <alignment horizontal="center"/>
    </xf>
    <xf numFmtId="0" fontId="57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47" xfId="0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64" xfId="0" applyNumberFormat="1" applyFont="1" applyFill="1" applyBorder="1" applyAlignment="1">
      <alignment horizontal="center" vertical="center"/>
    </xf>
    <xf numFmtId="168" fontId="3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60" xfId="0" quotePrefix="1" applyNumberFormat="1" applyFont="1" applyFill="1" applyBorder="1" applyAlignment="1">
      <alignment horizontal="left"/>
    </xf>
    <xf numFmtId="168" fontId="2" fillId="0" borderId="83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77" fontId="3" fillId="18" borderId="13" xfId="0" quotePrefix="1" applyNumberFormat="1" applyFont="1" applyFill="1" applyBorder="1" applyAlignment="1">
      <alignment horizontal="center"/>
    </xf>
    <xf numFmtId="177" fontId="3" fillId="18" borderId="12" xfId="0" quotePrefix="1" applyNumberFormat="1" applyFont="1" applyFill="1" applyBorder="1" applyAlignment="1">
      <alignment horizontal="center"/>
    </xf>
    <xf numFmtId="168" fontId="3" fillId="18" borderId="44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0" fontId="3" fillId="0" borderId="0" xfId="231" applyFont="1" applyFill="1" applyAlignment="1"/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5" xfId="0" applyNumberFormat="1" applyFont="1" applyFill="1" applyBorder="1" applyAlignment="1">
      <alignment vertical="center"/>
    </xf>
    <xf numFmtId="168" fontId="3" fillId="17" borderId="84" xfId="0" applyNumberFormat="1" applyFont="1" applyFill="1" applyBorder="1" applyAlignment="1">
      <alignment vertical="center"/>
    </xf>
    <xf numFmtId="0" fontId="3" fillId="0" borderId="0" xfId="231" applyFont="1" applyAlignmen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21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21" borderId="1" xfId="6464" applyNumberFormat="1" applyFont="1" applyFill="1" applyBorder="1" applyAlignment="1" applyProtection="1">
      <alignment horizontal="left" indent="2"/>
    </xf>
    <xf numFmtId="2" fontId="2" fillId="0" borderId="87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21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21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21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21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59" xfId="234" applyNumberFormat="1" applyFont="1" applyBorder="1" applyAlignment="1">
      <alignment horizontal="center"/>
    </xf>
    <xf numFmtId="2" fontId="2" fillId="0" borderId="45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59" xfId="234" applyNumberFormat="1" applyFont="1" applyBorder="1"/>
    <xf numFmtId="2" fontId="2" fillId="0" borderId="45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21" borderId="3" xfId="6464" applyNumberFormat="1" applyFont="1" applyFill="1" applyBorder="1"/>
    <xf numFmtId="2" fontId="3" fillId="21" borderId="8" xfId="6464" applyNumberFormat="1" applyFont="1" applyFill="1" applyBorder="1"/>
    <xf numFmtId="168" fontId="3" fillId="21" borderId="8" xfId="6464" applyNumberFormat="1" applyFont="1" applyFill="1" applyBorder="1" applyAlignment="1">
      <alignment horizontal="left"/>
    </xf>
    <xf numFmtId="2" fontId="2" fillId="21" borderId="29" xfId="6464" applyNumberFormat="1" applyFont="1" applyFill="1" applyBorder="1"/>
    <xf numFmtId="2" fontId="2" fillId="21" borderId="27" xfId="6464" applyNumberFormat="1" applyFont="1" applyFill="1" applyBorder="1"/>
    <xf numFmtId="2" fontId="2" fillId="21" borderId="6" xfId="6464" applyNumberFormat="1" applyFont="1" applyFill="1" applyBorder="1"/>
    <xf numFmtId="2" fontId="2" fillId="21" borderId="0" xfId="6464" applyNumberFormat="1" applyFont="1" applyFill="1" applyBorder="1"/>
    <xf numFmtId="2" fontId="2" fillId="21" borderId="1" xfId="6464" applyNumberFormat="1" applyFont="1" applyFill="1" applyBorder="1"/>
    <xf numFmtId="0" fontId="3" fillId="18" borderId="74" xfId="234" applyFont="1" applyFill="1" applyBorder="1" applyAlignment="1">
      <alignment horizontal="center" vertical="center"/>
    </xf>
    <xf numFmtId="0" fontId="3" fillId="18" borderId="58" xfId="234" applyFont="1" applyFill="1" applyBorder="1" applyAlignment="1">
      <alignment horizontal="center" vertical="center"/>
    </xf>
    <xf numFmtId="0" fontId="3" fillId="18" borderId="75" xfId="234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0" fontId="2" fillId="0" borderId="29" xfId="231" applyFont="1" applyFill="1" applyBorder="1" applyAlignment="1">
      <alignment horizontal="center" vertical="center"/>
    </xf>
    <xf numFmtId="2" fontId="2" fillId="0" borderId="27" xfId="231" applyNumberFormat="1" applyFont="1" applyFill="1" applyBorder="1" applyAlignment="1">
      <alignment horizontal="center" vertical="center"/>
    </xf>
    <xf numFmtId="0" fontId="0" fillId="0" borderId="0" xfId="0" applyFont="1"/>
    <xf numFmtId="0" fontId="62" fillId="0" borderId="0" xfId="0" applyFont="1" applyBorder="1" applyAlignment="1">
      <alignment vertical="top" wrapText="1" indent="2"/>
    </xf>
    <xf numFmtId="2" fontId="12" fillId="23" borderId="47" xfId="0" applyNumberFormat="1" applyFont="1" applyFill="1" applyBorder="1" applyAlignment="1">
      <alignment horizontal="right" vertical="top" wrapText="1" indent="1"/>
    </xf>
    <xf numFmtId="2" fontId="12" fillId="23" borderId="31" xfId="0" applyNumberFormat="1" applyFont="1" applyFill="1" applyBorder="1" applyAlignment="1">
      <alignment horizontal="right" vertical="top" wrapText="1" indent="1"/>
    </xf>
    <xf numFmtId="2" fontId="12" fillId="23" borderId="21" xfId="0" applyNumberFormat="1" applyFont="1" applyFill="1" applyBorder="1" applyAlignment="1">
      <alignment horizontal="right" vertical="top" wrapText="1" indent="1"/>
    </xf>
    <xf numFmtId="2" fontId="12" fillId="23" borderId="21" xfId="0" applyNumberFormat="1" applyFont="1" applyFill="1" applyBorder="1" applyAlignment="1">
      <alignment horizontal="center" vertical="center" wrapText="1"/>
    </xf>
    <xf numFmtId="2" fontId="12" fillId="23" borderId="49" xfId="0" applyNumberFormat="1" applyFont="1" applyFill="1" applyBorder="1" applyAlignment="1">
      <alignment horizontal="center" vertical="center" wrapText="1"/>
    </xf>
    <xf numFmtId="0" fontId="12" fillId="23" borderId="30" xfId="0" applyFont="1" applyFill="1" applyBorder="1" applyAlignment="1">
      <alignment horizontal="left" vertical="top" wrapText="1"/>
    </xf>
    <xf numFmtId="2" fontId="12" fillId="23" borderId="59" xfId="0" applyNumberFormat="1" applyFont="1" applyFill="1" applyBorder="1" applyAlignment="1">
      <alignment horizontal="right" vertical="top" wrapText="1" indent="1"/>
    </xf>
    <xf numFmtId="2" fontId="12" fillId="23" borderId="12" xfId="0" applyNumberFormat="1" applyFont="1" applyFill="1" applyBorder="1" applyAlignment="1">
      <alignment horizontal="right" vertical="top" wrapText="1" indent="1"/>
    </xf>
    <xf numFmtId="2" fontId="12" fillId="23" borderId="63" xfId="0" applyNumberFormat="1" applyFont="1" applyFill="1" applyBorder="1" applyAlignment="1">
      <alignment horizontal="right" vertical="top" wrapText="1" indent="1"/>
    </xf>
    <xf numFmtId="2" fontId="12" fillId="23" borderId="63" xfId="0" applyNumberFormat="1" applyFont="1" applyFill="1" applyBorder="1" applyAlignment="1">
      <alignment horizontal="center" vertical="center" wrapText="1"/>
    </xf>
    <xf numFmtId="2" fontId="12" fillId="23" borderId="46" xfId="0" applyNumberFormat="1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left" vertical="top" wrapText="1"/>
    </xf>
    <xf numFmtId="2" fontId="12" fillId="23" borderId="44" xfId="0" applyNumberFormat="1" applyFont="1" applyFill="1" applyBorder="1" applyAlignment="1">
      <alignment horizontal="right" vertical="top" wrapText="1" indent="1"/>
    </xf>
    <xf numFmtId="2" fontId="12" fillId="23" borderId="8" xfId="0" applyNumberFormat="1" applyFont="1" applyFill="1" applyBorder="1" applyAlignment="1">
      <alignment horizontal="right" vertical="top" wrapText="1" indent="1"/>
    </xf>
    <xf numFmtId="2" fontId="12" fillId="23" borderId="20" xfId="0" applyNumberFormat="1" applyFont="1" applyFill="1" applyBorder="1" applyAlignment="1">
      <alignment horizontal="right" vertical="top" wrapText="1" indent="1"/>
    </xf>
    <xf numFmtId="2" fontId="12" fillId="23" borderId="43" xfId="0" applyNumberFormat="1" applyFont="1" applyFill="1" applyBorder="1" applyAlignment="1">
      <alignment horizontal="center" vertical="center" wrapText="1"/>
    </xf>
    <xf numFmtId="1" fontId="12" fillId="23" borderId="19" xfId="0" applyNumberFormat="1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left" vertical="top" wrapText="1"/>
    </xf>
    <xf numFmtId="0" fontId="12" fillId="23" borderId="5" xfId="0" applyFont="1" applyFill="1" applyBorder="1" applyAlignment="1">
      <alignment horizontal="center" vertical="top" wrapText="1"/>
    </xf>
    <xf numFmtId="0" fontId="12" fillId="23" borderId="0" xfId="0" applyFont="1" applyFill="1" applyBorder="1" applyAlignment="1">
      <alignment horizontal="center" vertical="top" wrapText="1"/>
    </xf>
    <xf numFmtId="0" fontId="56" fillId="23" borderId="36" xfId="0" applyFont="1" applyFill="1" applyBorder="1" applyAlignment="1">
      <alignment horizontal="left" vertical="top" wrapText="1"/>
    </xf>
    <xf numFmtId="0" fontId="12" fillId="23" borderId="5" xfId="0" applyFont="1" applyFill="1" applyBorder="1" applyAlignment="1">
      <alignment vertical="top" wrapText="1" indent="1"/>
    </xf>
    <xf numFmtId="0" fontId="12" fillId="23" borderId="0" xfId="0" applyFont="1" applyFill="1" applyBorder="1" applyAlignment="1">
      <alignment vertical="top" wrapText="1" indent="1"/>
    </xf>
    <xf numFmtId="0" fontId="12" fillId="23" borderId="36" xfId="0" applyFont="1" applyFill="1" applyBorder="1" applyAlignment="1">
      <alignment horizontal="left" vertical="top" wrapText="1" indent="1"/>
    </xf>
    <xf numFmtId="2" fontId="12" fillId="23" borderId="29" xfId="0" applyNumberFormat="1" applyFont="1" applyFill="1" applyBorder="1" applyAlignment="1">
      <alignment horizontal="right" vertical="top" wrapText="1" indent="1"/>
    </xf>
    <xf numFmtId="2" fontId="12" fillId="23" borderId="62" xfId="0" applyNumberFormat="1" applyFont="1" applyFill="1" applyBorder="1" applyAlignment="1">
      <alignment horizontal="right" vertical="top" wrapText="1" indent="1"/>
    </xf>
    <xf numFmtId="2" fontId="12" fillId="23" borderId="27" xfId="0" applyNumberFormat="1" applyFont="1" applyFill="1" applyBorder="1" applyAlignment="1">
      <alignment horizontal="right" vertical="top" wrapText="1" indent="1"/>
    </xf>
    <xf numFmtId="2" fontId="12" fillId="23" borderId="62" xfId="0" applyNumberFormat="1" applyFont="1" applyFill="1" applyBorder="1" applyAlignment="1">
      <alignment horizontal="center" vertical="center" wrapText="1"/>
    </xf>
    <xf numFmtId="2" fontId="12" fillId="23" borderId="61" xfId="0" applyNumberFormat="1" applyFont="1" applyFill="1" applyBorder="1" applyAlignment="1">
      <alignment horizontal="center" vertical="center" wrapText="1"/>
    </xf>
    <xf numFmtId="0" fontId="12" fillId="23" borderId="26" xfId="0" applyFont="1" applyFill="1" applyBorder="1" applyAlignment="1">
      <alignment horizontal="left" vertical="top" wrapText="1"/>
    </xf>
    <xf numFmtId="2" fontId="12" fillId="23" borderId="13" xfId="0" applyNumberFormat="1" applyFont="1" applyFill="1" applyBorder="1" applyAlignment="1">
      <alignment horizontal="right" vertical="top" wrapText="1" indent="1"/>
    </xf>
    <xf numFmtId="2" fontId="12" fillId="23" borderId="3" xfId="0" applyNumberFormat="1" applyFont="1" applyFill="1" applyBorder="1" applyAlignment="1">
      <alignment horizontal="right" vertical="top" wrapText="1" indent="1"/>
    </xf>
    <xf numFmtId="2" fontId="12" fillId="23" borderId="43" xfId="0" applyNumberFormat="1" applyFont="1" applyFill="1" applyBorder="1" applyAlignment="1">
      <alignment horizontal="right" vertical="top" wrapText="1" indent="1"/>
    </xf>
    <xf numFmtId="2" fontId="12" fillId="23" borderId="19" xfId="0" applyNumberFormat="1" applyFont="1" applyFill="1" applyBorder="1" applyAlignment="1">
      <alignment horizontal="right" vertical="top" wrapText="1" indent="1"/>
    </xf>
    <xf numFmtId="2" fontId="12" fillId="23" borderId="8" xfId="0" applyNumberFormat="1" applyFont="1" applyFill="1" applyBorder="1" applyAlignment="1">
      <alignment horizontal="center" vertical="center" wrapText="1"/>
    </xf>
    <xf numFmtId="1" fontId="12" fillId="23" borderId="8" xfId="0" applyNumberFormat="1" applyFont="1" applyFill="1" applyBorder="1" applyAlignment="1">
      <alignment horizontal="center" vertical="center" wrapText="1"/>
    </xf>
    <xf numFmtId="2" fontId="12" fillId="23" borderId="28" xfId="0" applyNumberFormat="1" applyFont="1" applyFill="1" applyBorder="1" applyAlignment="1">
      <alignment horizontal="right" vertical="top" wrapText="1" indent="1"/>
    </xf>
    <xf numFmtId="2" fontId="12" fillId="23" borderId="27" xfId="0" applyNumberFormat="1" applyFont="1" applyFill="1" applyBorder="1" applyAlignment="1">
      <alignment horizontal="center" vertical="center" wrapText="1"/>
    </xf>
    <xf numFmtId="2" fontId="12" fillId="23" borderId="60" xfId="0" applyNumberFormat="1" applyFont="1" applyFill="1" applyBorder="1" applyAlignment="1">
      <alignment horizontal="right" vertical="top" wrapText="1" indent="1"/>
    </xf>
    <xf numFmtId="2" fontId="12" fillId="23" borderId="12" xfId="0" applyNumberFormat="1" applyFont="1" applyFill="1" applyBorder="1" applyAlignment="1">
      <alignment horizontal="center" vertical="center" wrapText="1"/>
    </xf>
    <xf numFmtId="2" fontId="12" fillId="23" borderId="45" xfId="0" applyNumberFormat="1" applyFont="1" applyFill="1" applyBorder="1" applyAlignment="1">
      <alignment horizontal="right" vertical="top" wrapText="1" indent="1"/>
    </xf>
    <xf numFmtId="2" fontId="12" fillId="23" borderId="19" xfId="0" applyNumberFormat="1" applyFont="1" applyFill="1" applyBorder="1" applyAlignment="1">
      <alignment horizontal="center" vertical="center" wrapText="1"/>
    </xf>
    <xf numFmtId="0" fontId="12" fillId="23" borderId="26" xfId="0" applyFont="1" applyFill="1" applyBorder="1" applyAlignment="1">
      <alignment horizontal="left" vertical="top" wrapText="1" indent="1"/>
    </xf>
    <xf numFmtId="2" fontId="12" fillId="23" borderId="6" xfId="0" applyNumberFormat="1" applyFont="1" applyFill="1" applyBorder="1" applyAlignment="1">
      <alignment horizontal="right" vertical="top" wrapText="1" indent="1"/>
    </xf>
    <xf numFmtId="2" fontId="12" fillId="23" borderId="0" xfId="0" applyNumberFormat="1" applyFont="1" applyFill="1" applyBorder="1" applyAlignment="1">
      <alignment horizontal="right" vertical="top" wrapText="1" indent="1"/>
    </xf>
    <xf numFmtId="2" fontId="12" fillId="23" borderId="1" xfId="0" applyNumberFormat="1" applyFont="1" applyFill="1" applyBorder="1" applyAlignment="1">
      <alignment horizontal="right" vertical="top" wrapText="1" indent="1"/>
    </xf>
    <xf numFmtId="2" fontId="12" fillId="23" borderId="0" xfId="0" applyNumberFormat="1" applyFont="1" applyFill="1" applyBorder="1" applyAlignment="1">
      <alignment horizontal="center" vertical="center" wrapText="1"/>
    </xf>
    <xf numFmtId="2" fontId="12" fillId="23" borderId="37" xfId="0" applyNumberFormat="1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left" vertical="top" wrapText="1" indent="1"/>
    </xf>
    <xf numFmtId="0" fontId="12" fillId="23" borderId="2" xfId="0" applyFont="1" applyFill="1" applyBorder="1" applyAlignment="1">
      <alignment horizontal="left" vertical="top" indent="1"/>
    </xf>
    <xf numFmtId="0" fontId="12" fillId="23" borderId="35" xfId="0" applyFont="1" applyFill="1" applyBorder="1" applyAlignment="1">
      <alignment horizontal="left" vertical="top" wrapText="1" indent="1"/>
    </xf>
    <xf numFmtId="0" fontId="61" fillId="0" borderId="0" xfId="0" applyFont="1"/>
    <xf numFmtId="2" fontId="56" fillId="23" borderId="3" xfId="0" applyNumberFormat="1" applyFont="1" applyFill="1" applyBorder="1" applyAlignment="1">
      <alignment horizontal="right" vertical="top" wrapText="1" indent="1"/>
    </xf>
    <xf numFmtId="2" fontId="56" fillId="23" borderId="8" xfId="0" applyNumberFormat="1" applyFont="1" applyFill="1" applyBorder="1" applyAlignment="1">
      <alignment horizontal="right" vertical="top" wrapText="1" indent="1"/>
    </xf>
    <xf numFmtId="2" fontId="56" fillId="0" borderId="8" xfId="0" applyNumberFormat="1" applyFont="1" applyBorder="1" applyAlignment="1">
      <alignment horizontal="center" vertical="center" wrapText="1"/>
    </xf>
    <xf numFmtId="2" fontId="56" fillId="23" borderId="8" xfId="0" applyNumberFormat="1" applyFont="1" applyFill="1" applyBorder="1" applyAlignment="1">
      <alignment horizontal="center" vertical="center" wrapText="1"/>
    </xf>
    <xf numFmtId="0" fontId="56" fillId="23" borderId="7" xfId="0" applyFont="1" applyFill="1" applyBorder="1" applyAlignment="1">
      <alignment horizontal="left" vertical="top" wrapText="1"/>
    </xf>
    <xf numFmtId="2" fontId="12" fillId="23" borderId="4" xfId="0" applyNumberFormat="1" applyFont="1" applyFill="1" applyBorder="1" applyAlignment="1">
      <alignment horizontal="right" vertical="top" wrapText="1" indent="1"/>
    </xf>
    <xf numFmtId="2" fontId="56" fillId="23" borderId="43" xfId="0" applyNumberFormat="1" applyFont="1" applyFill="1" applyBorder="1" applyAlignment="1">
      <alignment horizontal="right" vertical="top" wrapText="1" indent="1"/>
    </xf>
    <xf numFmtId="2" fontId="56" fillId="0" borderId="43" xfId="0" applyNumberFormat="1" applyFont="1" applyBorder="1" applyAlignment="1">
      <alignment horizontal="center" vertical="center" wrapText="1"/>
    </xf>
    <xf numFmtId="2" fontId="56" fillId="23" borderId="19" xfId="0" applyNumberFormat="1" applyFont="1" applyFill="1" applyBorder="1" applyAlignment="1">
      <alignment horizontal="center" vertical="center" wrapText="1"/>
    </xf>
    <xf numFmtId="0" fontId="12" fillId="23" borderId="3" xfId="0" applyFont="1" applyFill="1" applyBorder="1" applyAlignment="1">
      <alignment horizontal="right" vertical="top" wrapText="1" indent="1"/>
    </xf>
    <xf numFmtId="0" fontId="12" fillId="23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56" fillId="23" borderId="8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55" applyNumberFormat="1" applyFont="1" applyBorder="1" applyAlignment="1">
      <alignment horizontal="center" vertical="center"/>
    </xf>
    <xf numFmtId="2" fontId="3" fillId="0" borderId="10" xfId="41555" applyNumberFormat="1" applyFont="1" applyBorder="1" applyAlignment="1">
      <alignment horizontal="center" vertical="center"/>
    </xf>
    <xf numFmtId="174" fontId="3" fillId="0" borderId="9" xfId="41555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55" applyNumberFormat="1" applyFont="1" applyBorder="1" applyAlignment="1">
      <alignment horizontal="center" vertical="center"/>
    </xf>
    <xf numFmtId="2" fontId="2" fillId="0" borderId="1" xfId="41555" applyNumberFormat="1" applyFont="1" applyBorder="1" applyAlignment="1">
      <alignment horizontal="center" vertical="center"/>
    </xf>
    <xf numFmtId="2" fontId="2" fillId="17" borderId="27" xfId="41555" applyNumberFormat="1" applyFont="1" applyFill="1" applyBorder="1" applyAlignment="1">
      <alignment horizontal="center" vertical="center"/>
    </xf>
    <xf numFmtId="174" fontId="2" fillId="0" borderId="26" xfId="41555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55" applyNumberFormat="1" applyFont="1" applyBorder="1" applyAlignment="1" applyProtection="1">
      <alignment horizontal="left" vertical="center"/>
    </xf>
    <xf numFmtId="0" fontId="9" fillId="0" borderId="6" xfId="1821" applyFont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55" applyNumberFormat="1" applyFont="1" applyBorder="1" applyAlignment="1" applyProtection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2" fontId="2" fillId="0" borderId="1" xfId="41555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55" applyNumberFormat="1" applyFont="1" applyBorder="1" applyAlignment="1" applyProtection="1">
      <alignment horizontal="center" vertical="center"/>
    </xf>
    <xf numFmtId="174" fontId="2" fillId="0" borderId="35" xfId="41555" applyNumberFormat="1" applyFont="1" applyBorder="1" applyAlignment="1" applyProtection="1">
      <alignment horizontal="left" vertical="center"/>
    </xf>
    <xf numFmtId="174" fontId="3" fillId="3" borderId="3" xfId="41555" applyNumberFormat="1" applyFont="1" applyFill="1" applyBorder="1" applyAlignment="1" applyProtection="1">
      <alignment horizontal="center" vertical="center"/>
    </xf>
    <xf numFmtId="174" fontId="3" fillId="3" borderId="8" xfId="41555" applyNumberFormat="1" applyFont="1" applyFill="1" applyBorder="1" applyAlignment="1" applyProtection="1">
      <alignment horizontal="center" vertical="center"/>
    </xf>
    <xf numFmtId="0" fontId="4" fillId="0" borderId="0" xfId="231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63" fillId="0" borderId="0" xfId="17701" applyFont="1"/>
    <xf numFmtId="176" fontId="3" fillId="0" borderId="11" xfId="41514" applyNumberFormat="1" applyFont="1" applyBorder="1" applyAlignment="1">
      <alignment horizontal="center" vertical="center"/>
    </xf>
    <xf numFmtId="176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6" fontId="51" fillId="0" borderId="6" xfId="231" applyNumberFormat="1" applyFont="1" applyBorder="1" applyAlignment="1">
      <alignment horizontal="center"/>
    </xf>
    <xf numFmtId="176" fontId="51" fillId="0" borderId="1" xfId="231" applyNumberFormat="1" applyFont="1" applyBorder="1" applyAlignment="1">
      <alignment horizontal="center"/>
    </xf>
    <xf numFmtId="176" fontId="2" fillId="0" borderId="1" xfId="41514" applyNumberFormat="1" applyFont="1" applyFill="1" applyBorder="1" applyAlignment="1" applyProtection="1">
      <alignment horizontal="center" vertical="center"/>
    </xf>
    <xf numFmtId="176" fontId="9" fillId="0" borderId="1" xfId="17701" applyNumberFormat="1" applyFont="1" applyBorder="1" applyAlignment="1">
      <alignment horizontal="center" vertical="center"/>
    </xf>
    <xf numFmtId="176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6" fontId="2" fillId="0" borderId="1" xfId="41556" applyNumberFormat="1" applyFont="1" applyBorder="1" applyAlignment="1">
      <alignment horizontal="center" vertical="center"/>
    </xf>
    <xf numFmtId="176" fontId="2" fillId="0" borderId="12" xfId="41514" applyNumberFormat="1" applyFont="1" applyFill="1" applyBorder="1" applyAlignment="1" applyProtection="1">
      <alignment horizontal="center" vertical="center"/>
    </xf>
    <xf numFmtId="176" fontId="9" fillId="0" borderId="12" xfId="17701" applyNumberFormat="1" applyFont="1" applyBorder="1" applyAlignment="1">
      <alignment horizontal="center" vertical="center"/>
    </xf>
    <xf numFmtId="176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0" fontId="2" fillId="0" borderId="0" xfId="41557" applyFont="1"/>
    <xf numFmtId="0" fontId="2" fillId="0" borderId="0" xfId="41557" applyFont="1" applyBorder="1"/>
    <xf numFmtId="174" fontId="2" fillId="0" borderId="0" xfId="41554" applyNumberFormat="1" applyFont="1"/>
    <xf numFmtId="2" fontId="3" fillId="0" borderId="11" xfId="41554" applyNumberFormat="1" applyFont="1" applyBorder="1" applyAlignment="1">
      <alignment horizontal="center" vertical="center"/>
    </xf>
    <xf numFmtId="2" fontId="3" fillId="0" borderId="10" xfId="41554" applyNumberFormat="1" applyFont="1" applyBorder="1" applyAlignment="1">
      <alignment horizontal="center" vertical="center"/>
    </xf>
    <xf numFmtId="2" fontId="3" fillId="0" borderId="31" xfId="41554" applyNumberFormat="1" applyFont="1" applyBorder="1" applyAlignment="1">
      <alignment horizontal="center" vertical="center"/>
    </xf>
    <xf numFmtId="165" fontId="3" fillId="0" borderId="10" xfId="41554" applyNumberFormat="1" applyFont="1" applyBorder="1" applyAlignment="1">
      <alignment horizontal="center" vertical="center"/>
    </xf>
    <xf numFmtId="174" fontId="3" fillId="0" borderId="9" xfId="41554" applyNumberFormat="1" applyFont="1" applyBorder="1" applyAlignment="1" applyProtection="1">
      <alignment horizontal="center" vertical="center"/>
    </xf>
    <xf numFmtId="174" fontId="2" fillId="0" borderId="29" xfId="41554" applyNumberFormat="1" applyFont="1" applyBorder="1" applyAlignment="1">
      <alignment horizontal="center"/>
    </xf>
    <xf numFmtId="174" fontId="2" fillId="0" borderId="0" xfId="41554" applyNumberFormat="1" applyFont="1" applyBorder="1" applyAlignment="1">
      <alignment horizontal="center"/>
    </xf>
    <xf numFmtId="2" fontId="2" fillId="0" borderId="27" xfId="41554" applyNumberFormat="1" applyFont="1" applyBorder="1" applyAlignment="1">
      <alignment horizontal="center" vertical="center"/>
    </xf>
    <xf numFmtId="2" fontId="2" fillId="0" borderId="37" xfId="41554" applyNumberFormat="1" applyFont="1" applyBorder="1" applyAlignment="1">
      <alignment horizontal="center" vertical="center"/>
    </xf>
    <xf numFmtId="165" fontId="2" fillId="0" borderId="1" xfId="41554" applyNumberFormat="1" applyFont="1" applyBorder="1" applyAlignment="1">
      <alignment horizontal="center" vertical="center"/>
    </xf>
    <xf numFmtId="2" fontId="2" fillId="0" borderId="1" xfId="41554" applyNumberFormat="1" applyFont="1" applyBorder="1" applyAlignment="1">
      <alignment horizontal="center" vertical="center"/>
    </xf>
    <xf numFmtId="174" fontId="2" fillId="0" borderId="2" xfId="41554" applyNumberFormat="1" applyFont="1" applyBorder="1" applyAlignment="1" applyProtection="1">
      <alignment horizontal="left" vertical="center"/>
    </xf>
    <xf numFmtId="174" fontId="2" fillId="0" borderId="6" xfId="41554" applyNumberFormat="1" applyFont="1" applyBorder="1" applyAlignment="1">
      <alignment horizontal="center"/>
    </xf>
    <xf numFmtId="176" fontId="2" fillId="0" borderId="6" xfId="41554" applyNumberFormat="1" applyFont="1" applyBorder="1" applyAlignment="1">
      <alignment horizontal="center"/>
    </xf>
    <xf numFmtId="174" fontId="2" fillId="0" borderId="37" xfId="41554" applyNumberFormat="1" applyFont="1" applyBorder="1" applyAlignment="1">
      <alignment horizontal="center"/>
    </xf>
    <xf numFmtId="174" fontId="2" fillId="0" borderId="13" xfId="41554" applyNumberFormat="1" applyFont="1" applyBorder="1" applyAlignment="1">
      <alignment horizontal="center"/>
    </xf>
    <xf numFmtId="174" fontId="2" fillId="0" borderId="63" xfId="41554" applyNumberFormat="1" applyFont="1" applyBorder="1" applyAlignment="1">
      <alignment horizontal="center"/>
    </xf>
    <xf numFmtId="2" fontId="2" fillId="0" borderId="12" xfId="41554" applyNumberFormat="1" applyFont="1" applyBorder="1" applyAlignment="1">
      <alignment horizontal="center" vertical="center"/>
    </xf>
    <xf numFmtId="2" fontId="2" fillId="0" borderId="46" xfId="41554" applyNumberFormat="1" applyFont="1" applyBorder="1" applyAlignment="1">
      <alignment horizontal="center" vertical="center"/>
    </xf>
    <xf numFmtId="165" fontId="2" fillId="0" borderId="12" xfId="41554" applyNumberFormat="1" applyFont="1" applyBorder="1" applyAlignment="1">
      <alignment horizontal="center" vertical="center"/>
    </xf>
    <xf numFmtId="174" fontId="2" fillId="0" borderId="35" xfId="41554" applyNumberFormat="1" applyFont="1" applyBorder="1" applyAlignment="1" applyProtection="1">
      <alignment horizontal="left" vertical="center"/>
    </xf>
    <xf numFmtId="174" fontId="3" fillId="3" borderId="13" xfId="41554" applyNumberFormat="1" applyFont="1" applyFill="1" applyBorder="1" applyAlignment="1" applyProtection="1">
      <alignment horizontal="center" vertical="center"/>
    </xf>
    <xf numFmtId="174" fontId="3" fillId="3" borderId="8" xfId="41554" applyNumberFormat="1" applyFont="1" applyFill="1" applyBorder="1" applyAlignment="1" applyProtection="1">
      <alignment horizontal="center" vertical="center"/>
    </xf>
    <xf numFmtId="174" fontId="3" fillId="3" borderId="12" xfId="41554" applyNumberFormat="1" applyFont="1" applyFill="1" applyBorder="1" applyAlignment="1" applyProtection="1">
      <alignment horizontal="center" vertical="center"/>
    </xf>
    <xf numFmtId="0" fontId="4" fillId="0" borderId="0" xfId="41557"/>
    <xf numFmtId="0" fontId="4" fillId="0" borderId="0" xfId="41557" applyFont="1"/>
    <xf numFmtId="0" fontId="64" fillId="0" borderId="0" xfId="41557" applyFont="1"/>
    <xf numFmtId="0" fontId="4" fillId="0" borderId="0" xfId="41557" applyAlignment="1">
      <alignment horizontal="center"/>
    </xf>
    <xf numFmtId="0" fontId="4" fillId="0" borderId="0" xfId="41557" applyFont="1" applyAlignment="1">
      <alignment horizontal="center"/>
    </xf>
    <xf numFmtId="0" fontId="4" fillId="0" borderId="0" xfId="41557" applyAlignment="1"/>
    <xf numFmtId="2" fontId="14" fillId="0" borderId="47" xfId="41557" applyNumberFormat="1" applyFont="1" applyBorder="1" applyAlignment="1">
      <alignment horizontal="center"/>
    </xf>
    <xf numFmtId="2" fontId="14" fillId="17" borderId="31" xfId="41557" applyNumberFormat="1" applyFont="1" applyFill="1" applyBorder="1" applyAlignment="1">
      <alignment horizontal="center"/>
    </xf>
    <xf numFmtId="165" fontId="14" fillId="0" borderId="31" xfId="41557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165" fontId="14" fillId="17" borderId="31" xfId="0" applyNumberFormat="1" applyFont="1" applyFill="1" applyBorder="1" applyAlignment="1">
      <alignment horizontal="center"/>
    </xf>
    <xf numFmtId="165" fontId="14" fillId="17" borderId="21" xfId="0" applyNumberFormat="1" applyFont="1" applyFill="1" applyBorder="1" applyAlignment="1">
      <alignment horizontal="center"/>
    </xf>
    <xf numFmtId="0" fontId="14" fillId="0" borderId="49" xfId="41557" applyFont="1" applyBorder="1" applyAlignment="1"/>
    <xf numFmtId="0" fontId="29" fillId="0" borderId="30" xfId="41557" applyFont="1" applyBorder="1"/>
    <xf numFmtId="2" fontId="14" fillId="0" borderId="5" xfId="41557" applyNumberFormat="1" applyFont="1" applyBorder="1" applyAlignment="1">
      <alignment horizontal="center"/>
    </xf>
    <xf numFmtId="2" fontId="14" fillId="17" borderId="1" xfId="41557" applyNumberFormat="1" applyFont="1" applyFill="1" applyBorder="1" applyAlignment="1">
      <alignment horizontal="center"/>
    </xf>
    <xf numFmtId="165" fontId="14" fillId="0" borderId="1" xfId="41557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165" fontId="14" fillId="17" borderId="1" xfId="0" applyNumberFormat="1" applyFont="1" applyFill="1" applyBorder="1" applyAlignment="1">
      <alignment horizontal="center"/>
    </xf>
    <xf numFmtId="165" fontId="14" fillId="17" borderId="0" xfId="0" applyNumberFormat="1" applyFont="1" applyFill="1" applyBorder="1" applyAlignment="1">
      <alignment horizontal="center"/>
    </xf>
    <xf numFmtId="0" fontId="14" fillId="0" borderId="0" xfId="41557" applyFont="1" applyBorder="1" applyAlignment="1"/>
    <xf numFmtId="0" fontId="29" fillId="0" borderId="2" xfId="41557" applyFont="1" applyBorder="1" applyAlignment="1">
      <alignment horizontal="center"/>
    </xf>
    <xf numFmtId="2" fontId="15" fillId="0" borderId="5" xfId="41557" applyNumberFormat="1" applyFont="1" applyBorder="1" applyAlignment="1">
      <alignment horizontal="center"/>
    </xf>
    <xf numFmtId="2" fontId="15" fillId="17" borderId="1" xfId="41557" applyNumberFormat="1" applyFont="1" applyFill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165" fontId="15" fillId="17" borderId="1" xfId="0" applyNumberFormat="1" applyFont="1" applyFill="1" applyBorder="1" applyAlignment="1">
      <alignment horizontal="center"/>
    </xf>
    <xf numFmtId="165" fontId="15" fillId="0" borderId="1" xfId="41558" applyNumberFormat="1" applyFont="1" applyBorder="1" applyAlignment="1">
      <alignment horizontal="center"/>
    </xf>
    <xf numFmtId="0" fontId="15" fillId="0" borderId="0" xfId="41557" applyFont="1" applyBorder="1" applyAlignment="1"/>
    <xf numFmtId="2" fontId="16" fillId="0" borderId="5" xfId="41557" applyNumberFormat="1" applyFont="1" applyBorder="1" applyAlignment="1">
      <alignment horizontal="center"/>
    </xf>
    <xf numFmtId="165" fontId="15" fillId="17" borderId="0" xfId="0" applyNumberFormat="1" applyFont="1" applyFill="1" applyBorder="1" applyAlignment="1">
      <alignment horizontal="center"/>
    </xf>
    <xf numFmtId="0" fontId="64" fillId="0" borderId="0" xfId="41557" applyFont="1" applyFill="1"/>
    <xf numFmtId="2" fontId="15" fillId="0" borderId="44" xfId="41557" applyNumberFormat="1" applyFont="1" applyFill="1" applyBorder="1" applyAlignment="1">
      <alignment horizontal="center"/>
    </xf>
    <xf numFmtId="2" fontId="15" fillId="17" borderId="8" xfId="41557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165" fontId="15" fillId="17" borderId="8" xfId="0" applyNumberFormat="1" applyFont="1" applyFill="1" applyBorder="1" applyAlignment="1">
      <alignment horizontal="center"/>
    </xf>
    <xf numFmtId="165" fontId="15" fillId="17" borderId="43" xfId="0" applyNumberFormat="1" applyFont="1" applyFill="1" applyBorder="1" applyAlignment="1">
      <alignment horizontal="center"/>
    </xf>
    <xf numFmtId="165" fontId="15" fillId="0" borderId="8" xfId="41558" applyNumberFormat="1" applyFont="1" applyFill="1" applyBorder="1" applyAlignment="1">
      <alignment horizontal="center"/>
    </xf>
    <xf numFmtId="0" fontId="15" fillId="0" borderId="43" xfId="41557" applyFont="1" applyFill="1" applyBorder="1" applyAlignment="1"/>
    <xf numFmtId="0" fontId="29" fillId="0" borderId="7" xfId="41557" applyFont="1" applyFill="1" applyBorder="1" applyAlignment="1">
      <alignment horizontal="center"/>
    </xf>
    <xf numFmtId="2" fontId="14" fillId="0" borderId="28" xfId="41557" applyNumberFormat="1" applyFont="1" applyBorder="1" applyAlignment="1">
      <alignment horizontal="center"/>
    </xf>
    <xf numFmtId="2" fontId="14" fillId="17" borderId="27" xfId="41557" applyNumberFormat="1" applyFont="1" applyFill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165" fontId="14" fillId="17" borderId="27" xfId="0" applyNumberFormat="1" applyFont="1" applyFill="1" applyBorder="1" applyAlignment="1">
      <alignment horizontal="center"/>
    </xf>
    <xf numFmtId="165" fontId="14" fillId="0" borderId="27" xfId="41558" applyNumberFormat="1" applyFont="1" applyBorder="1" applyAlignment="1">
      <alignment horizontal="center"/>
    </xf>
    <xf numFmtId="0" fontId="14" fillId="0" borderId="62" xfId="41557" applyFont="1" applyBorder="1" applyAlignment="1"/>
    <xf numFmtId="0" fontId="29" fillId="0" borderId="26" xfId="41557" applyFont="1" applyBorder="1" applyAlignment="1">
      <alignment horizontal="center"/>
    </xf>
    <xf numFmtId="165" fontId="14" fillId="0" borderId="1" xfId="41558" applyNumberFormat="1" applyFont="1" applyBorder="1" applyAlignment="1">
      <alignment horizontal="center"/>
    </xf>
    <xf numFmtId="0" fontId="29" fillId="0" borderId="2" xfId="41557" applyFont="1" applyBorder="1"/>
    <xf numFmtId="2" fontId="15" fillId="0" borderId="44" xfId="41557" applyNumberFormat="1" applyFont="1" applyBorder="1" applyAlignment="1">
      <alignment horizontal="center"/>
    </xf>
    <xf numFmtId="165" fontId="15" fillId="0" borderId="8" xfId="41557" applyNumberFormat="1" applyFont="1" applyBorder="1" applyAlignment="1">
      <alignment horizontal="center"/>
    </xf>
    <xf numFmtId="0" fontId="15" fillId="0" borderId="43" xfId="41557" applyFont="1" applyBorder="1" applyAlignment="1"/>
    <xf numFmtId="0" fontId="29" fillId="0" borderId="7" xfId="41557" applyFont="1" applyBorder="1" applyAlignment="1">
      <alignment horizontal="center"/>
    </xf>
    <xf numFmtId="2" fontId="15" fillId="0" borderId="28" xfId="41557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165" fontId="15" fillId="17" borderId="27" xfId="0" applyNumberFormat="1" applyFont="1" applyFill="1" applyBorder="1" applyAlignment="1">
      <alignment horizontal="center"/>
    </xf>
    <xf numFmtId="165" fontId="15" fillId="0" borderId="27" xfId="41557" applyNumberFormat="1" applyFont="1" applyBorder="1" applyAlignment="1">
      <alignment horizontal="center"/>
    </xf>
    <xf numFmtId="0" fontId="2" fillId="3" borderId="8" xfId="41557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65" fillId="0" borderId="0" xfId="41557" applyFont="1"/>
    <xf numFmtId="176" fontId="2" fillId="0" borderId="13" xfId="41514" applyNumberFormat="1" applyFont="1" applyFill="1" applyBorder="1" applyAlignment="1" applyProtection="1">
      <alignment horizontal="center" vertical="center"/>
    </xf>
    <xf numFmtId="176" fontId="2" fillId="0" borderId="6" xfId="41514" applyNumberFormat="1" applyFont="1" applyFill="1" applyBorder="1" applyAlignment="1" applyProtection="1">
      <alignment horizontal="center" vertical="center"/>
    </xf>
    <xf numFmtId="0" fontId="56" fillId="3" borderId="8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2" fontId="15" fillId="23" borderId="7" xfId="0" applyNumberFormat="1" applyFont="1" applyFill="1" applyBorder="1" applyAlignment="1">
      <alignment vertical="top"/>
    </xf>
    <xf numFmtId="2" fontId="15" fillId="23" borderId="8" xfId="0" applyNumberFormat="1" applyFont="1" applyFill="1" applyBorder="1" applyAlignment="1">
      <alignment horizontal="center" vertical="center" wrapText="1"/>
    </xf>
    <xf numFmtId="2" fontId="14" fillId="0" borderId="43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44" xfId="0" applyNumberFormat="1" applyFont="1" applyBorder="1" applyAlignment="1">
      <alignment horizontal="center" vertical="center" wrapText="1"/>
    </xf>
    <xf numFmtId="2" fontId="15" fillId="23" borderId="2" xfId="0" applyNumberFormat="1" applyFont="1" applyFill="1" applyBorder="1" applyAlignment="1">
      <alignment vertical="top"/>
    </xf>
    <xf numFmtId="2" fontId="15" fillId="23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4" fillId="23" borderId="2" xfId="0" applyNumberFormat="1" applyFont="1" applyFill="1" applyBorder="1" applyAlignment="1">
      <alignment vertical="top"/>
    </xf>
    <xf numFmtId="2" fontId="14" fillId="23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23" borderId="7" xfId="0" applyNumberFormat="1" applyFont="1" applyFill="1" applyBorder="1" applyAlignment="1">
      <alignment horizontal="left" vertical="top"/>
    </xf>
    <xf numFmtId="2" fontId="15" fillId="0" borderId="43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 vertical="center" wrapText="1"/>
    </xf>
    <xf numFmtId="2" fontId="15" fillId="23" borderId="9" xfId="0" applyNumberFormat="1" applyFont="1" applyFill="1" applyBorder="1" applyAlignment="1">
      <alignment vertical="top"/>
    </xf>
    <xf numFmtId="2" fontId="15" fillId="23" borderId="10" xfId="0" applyNumberFormat="1" applyFont="1" applyFill="1" applyBorder="1" applyAlignment="1">
      <alignment horizontal="center" vertical="center" wrapText="1"/>
    </xf>
    <xf numFmtId="0" fontId="20" fillId="0" borderId="0" xfId="41557" applyFont="1" applyFill="1" applyBorder="1"/>
    <xf numFmtId="165" fontId="2" fillId="0" borderId="13" xfId="27081" quotePrefix="1" applyNumberFormat="1" applyFont="1" applyBorder="1" applyAlignment="1">
      <alignment horizontal="center" vertical="center"/>
    </xf>
    <xf numFmtId="165" fontId="2" fillId="0" borderId="3" xfId="27081" quotePrefix="1" applyNumberFormat="1" applyFont="1" applyBorder="1" applyAlignment="1">
      <alignment horizontal="center" vertical="center"/>
    </xf>
    <xf numFmtId="177" fontId="3" fillId="0" borderId="29" xfId="1843" applyNumberFormat="1" applyFont="1" applyBorder="1" applyAlignment="1">
      <alignment horizontal="left" vertical="center"/>
    </xf>
    <xf numFmtId="0" fontId="56" fillId="3" borderId="16" xfId="0" applyFont="1" applyFill="1" applyBorder="1" applyAlignment="1">
      <alignment horizontal="center" vertical="top" wrapText="1"/>
    </xf>
    <xf numFmtId="2" fontId="15" fillId="0" borderId="41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 wrapText="1"/>
    </xf>
    <xf numFmtId="2" fontId="15" fillId="0" borderId="8" xfId="41557" applyNumberFormat="1" applyFont="1" applyBorder="1" applyAlignment="1">
      <alignment horizontal="center"/>
    </xf>
    <xf numFmtId="2" fontId="14" fillId="0" borderId="1" xfId="41557" applyNumberFormat="1" applyFont="1" applyBorder="1" applyAlignment="1">
      <alignment horizontal="center"/>
    </xf>
    <xf numFmtId="2" fontId="15" fillId="0" borderId="1" xfId="41557" applyNumberFormat="1" applyFont="1" applyBorder="1" applyAlignment="1">
      <alignment horizontal="center"/>
    </xf>
    <xf numFmtId="2" fontId="14" fillId="0" borderId="27" xfId="41557" applyNumberFormat="1" applyFont="1" applyBorder="1" applyAlignment="1">
      <alignment horizontal="center"/>
    </xf>
    <xf numFmtId="2" fontId="15" fillId="0" borderId="8" xfId="41557" applyNumberFormat="1" applyFont="1" applyFill="1" applyBorder="1" applyAlignment="1">
      <alignment horizontal="center"/>
    </xf>
    <xf numFmtId="2" fontId="14" fillId="0" borderId="31" xfId="41557" applyNumberFormat="1" applyFont="1" applyBorder="1" applyAlignment="1">
      <alignment horizontal="center"/>
    </xf>
    <xf numFmtId="165" fontId="59" fillId="0" borderId="27" xfId="1846" applyNumberFormat="1" applyFont="1" applyFill="1" applyBorder="1" applyAlignment="1">
      <alignment horizontal="right"/>
    </xf>
    <xf numFmtId="165" fontId="2" fillId="17" borderId="6" xfId="23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0" fontId="15" fillId="18" borderId="33" xfId="231" applyFont="1" applyFill="1" applyBorder="1" applyAlignment="1"/>
    <xf numFmtId="174" fontId="15" fillId="22" borderId="20" xfId="41536" applyNumberFormat="1" applyFont="1" applyFill="1" applyBorder="1" applyAlignment="1" applyProtection="1">
      <alignment horizontal="center" vertical="center" wrapText="1"/>
    </xf>
    <xf numFmtId="174" fontId="15" fillId="22" borderId="19" xfId="41536" applyNumberFormat="1" applyFont="1" applyFill="1" applyBorder="1" applyAlignment="1" applyProtection="1">
      <alignment horizontal="center" vertical="center" wrapText="1"/>
    </xf>
    <xf numFmtId="174" fontId="15" fillId="22" borderId="8" xfId="41536" applyNumberFormat="1" applyFont="1" applyFill="1" applyBorder="1" applyAlignment="1" applyProtection="1">
      <alignment horizontal="center" vertical="center" wrapText="1"/>
    </xf>
    <xf numFmtId="0" fontId="15" fillId="22" borderId="8" xfId="231" applyFont="1" applyFill="1" applyBorder="1" applyAlignment="1">
      <alignment horizontal="center" vertical="center" wrapText="1"/>
    </xf>
    <xf numFmtId="0" fontId="15" fillId="22" borderId="3" xfId="231" applyFont="1" applyFill="1" applyBorder="1" applyAlignment="1">
      <alignment horizontal="center" vertical="center" wrapText="1"/>
    </xf>
    <xf numFmtId="174" fontId="14" fillId="0" borderId="35" xfId="41536" applyNumberFormat="1" applyFont="1" applyFill="1" applyBorder="1" applyAlignment="1" applyProtection="1">
      <alignment horizontal="left"/>
    </xf>
    <xf numFmtId="165" fontId="14" fillId="0" borderId="12" xfId="231" applyNumberFormat="1" applyFont="1" applyFill="1" applyBorder="1" applyAlignment="1">
      <alignment horizontal="center"/>
    </xf>
    <xf numFmtId="165" fontId="14" fillId="0" borderId="46" xfId="231" applyNumberFormat="1" applyFont="1" applyFill="1" applyBorder="1" applyAlignment="1">
      <alignment horizontal="center"/>
    </xf>
    <xf numFmtId="165" fontId="14" fillId="0" borderId="13" xfId="231" applyNumberFormat="1" applyFont="1" applyFill="1" applyBorder="1" applyAlignment="1">
      <alignment horizontal="center"/>
    </xf>
    <xf numFmtId="174" fontId="14" fillId="0" borderId="2" xfId="41536" applyNumberFormat="1" applyFont="1" applyFill="1" applyBorder="1" applyAlignment="1" applyProtection="1">
      <alignment horizontal="left"/>
    </xf>
    <xf numFmtId="165" fontId="14" fillId="0" borderId="1" xfId="231" applyNumberFormat="1" applyFont="1" applyFill="1" applyBorder="1" applyAlignment="1">
      <alignment horizontal="center"/>
    </xf>
    <xf numFmtId="165" fontId="14" fillId="0" borderId="37" xfId="231" applyNumberFormat="1" applyFont="1" applyFill="1" applyBorder="1" applyAlignment="1">
      <alignment horizontal="center"/>
    </xf>
    <xf numFmtId="165" fontId="14" fillId="0" borderId="6" xfId="231" applyNumberFormat="1" applyFont="1" applyFill="1" applyBorder="1" applyAlignment="1">
      <alignment horizontal="center"/>
    </xf>
    <xf numFmtId="174" fontId="14" fillId="0" borderId="26" xfId="41536" applyNumberFormat="1" applyFont="1" applyFill="1" applyBorder="1" applyAlignment="1" applyProtection="1">
      <alignment horizontal="left"/>
    </xf>
    <xf numFmtId="165" fontId="14" fillId="0" borderId="27" xfId="231" applyNumberFormat="1" applyFont="1" applyFill="1" applyBorder="1" applyAlignment="1">
      <alignment horizontal="center"/>
    </xf>
    <xf numFmtId="165" fontId="14" fillId="0" borderId="61" xfId="231" applyNumberFormat="1" applyFont="1" applyFill="1" applyBorder="1" applyAlignment="1">
      <alignment horizontal="center"/>
    </xf>
    <xf numFmtId="165" fontId="14" fillId="0" borderId="29" xfId="231" applyNumberFormat="1" applyFont="1" applyFill="1" applyBorder="1" applyAlignment="1">
      <alignment horizontal="center"/>
    </xf>
    <xf numFmtId="2" fontId="14" fillId="0" borderId="27" xfId="231" applyNumberFormat="1" applyFont="1" applyFill="1" applyBorder="1" applyAlignment="1">
      <alignment horizontal="center"/>
    </xf>
    <xf numFmtId="174" fontId="15" fillId="0" borderId="9" xfId="1843" applyNumberFormat="1" applyFont="1" applyFill="1" applyBorder="1" applyAlignment="1" applyProtection="1">
      <alignment horizontal="left"/>
    </xf>
    <xf numFmtId="165" fontId="15" fillId="0" borderId="42" xfId="231" applyNumberFormat="1" applyFont="1" applyFill="1" applyBorder="1" applyAlignment="1">
      <alignment horizontal="center"/>
    </xf>
    <xf numFmtId="165" fontId="15" fillId="0" borderId="11" xfId="231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0" fontId="2" fillId="0" borderId="0" xfId="41557" applyFont="1" applyFill="1"/>
    <xf numFmtId="0" fontId="12" fillId="0" borderId="0" xfId="0" applyFont="1" applyAlignment="1">
      <alignment horizontal="center"/>
    </xf>
    <xf numFmtId="0" fontId="12" fillId="0" borderId="0" xfId="0" applyFont="1" applyFill="1"/>
    <xf numFmtId="178" fontId="12" fillId="0" borderId="32" xfId="0" applyNumberFormat="1" applyFont="1" applyFill="1" applyBorder="1"/>
    <xf numFmtId="178" fontId="12" fillId="0" borderId="31" xfId="0" applyNumberFormat="1" applyFont="1" applyFill="1" applyBorder="1"/>
    <xf numFmtId="178" fontId="12" fillId="0" borderId="31" xfId="0" applyNumberFormat="1" applyFont="1" applyBorder="1"/>
    <xf numFmtId="178" fontId="12" fillId="0" borderId="103" xfId="0" applyNumberFormat="1" applyFont="1" applyFill="1" applyBorder="1"/>
    <xf numFmtId="178" fontId="12" fillId="0" borderId="48" xfId="0" applyNumberFormat="1" applyFont="1" applyFill="1" applyBorder="1"/>
    <xf numFmtId="192" fontId="12" fillId="0" borderId="103" xfId="0" applyNumberFormat="1" applyFont="1" applyFill="1" applyBorder="1"/>
    <xf numFmtId="178" fontId="12" fillId="0" borderId="6" xfId="0" applyNumberFormat="1" applyFont="1" applyBorder="1"/>
    <xf numFmtId="178" fontId="12" fillId="0" borderId="1" xfId="0" applyNumberFormat="1" applyFont="1" applyBorder="1"/>
    <xf numFmtId="178" fontId="12" fillId="0" borderId="104" xfId="0" applyNumberFormat="1" applyFont="1" applyBorder="1"/>
    <xf numFmtId="178" fontId="12" fillId="0" borderId="4" xfId="0" applyNumberFormat="1" applyFont="1" applyBorder="1"/>
    <xf numFmtId="192" fontId="12" fillId="0" borderId="104" xfId="0" applyNumberFormat="1" applyFont="1" applyBorder="1"/>
    <xf numFmtId="178" fontId="12" fillId="0" borderId="13" xfId="0" applyNumberFormat="1" applyFont="1" applyBorder="1"/>
    <xf numFmtId="178" fontId="12" fillId="0" borderId="12" xfId="0" applyNumberFormat="1" applyFont="1" applyBorder="1"/>
    <xf numFmtId="178" fontId="12" fillId="0" borderId="105" xfId="0" applyNumberFormat="1" applyFont="1" applyBorder="1"/>
    <xf numFmtId="178" fontId="12" fillId="0" borderId="45" xfId="0" applyNumberFormat="1" applyFont="1" applyBorder="1"/>
    <xf numFmtId="192" fontId="12" fillId="0" borderId="105" xfId="0" applyNumberFormat="1" applyFont="1" applyBorder="1"/>
    <xf numFmtId="178" fontId="12" fillId="18" borderId="3" xfId="0" applyNumberFormat="1" applyFont="1" applyFill="1" applyBorder="1"/>
    <xf numFmtId="178" fontId="12" fillId="18" borderId="8" xfId="0" applyNumberFormat="1" applyFont="1" applyFill="1" applyBorder="1"/>
    <xf numFmtId="178" fontId="12" fillId="18" borderId="106" xfId="0" applyNumberFormat="1" applyFont="1" applyFill="1" applyBorder="1"/>
    <xf numFmtId="178" fontId="12" fillId="18" borderId="20" xfId="0" applyNumberFormat="1" applyFont="1" applyFill="1" applyBorder="1"/>
    <xf numFmtId="192" fontId="12" fillId="18" borderId="106" xfId="0" applyNumberFormat="1" applyFont="1" applyFill="1" applyBorder="1"/>
    <xf numFmtId="178" fontId="12" fillId="0" borderId="29" xfId="0" applyNumberFormat="1" applyFont="1" applyBorder="1"/>
    <xf numFmtId="178" fontId="12" fillId="0" borderId="27" xfId="0" applyNumberFormat="1" applyFont="1" applyBorder="1"/>
    <xf numFmtId="178" fontId="12" fillId="0" borderId="107" xfId="0" applyNumberFormat="1" applyFont="1" applyBorder="1"/>
    <xf numFmtId="178" fontId="12" fillId="0" borderId="60" xfId="0" applyNumberFormat="1" applyFont="1" applyBorder="1"/>
    <xf numFmtId="192" fontId="12" fillId="0" borderId="107" xfId="0" applyNumberFormat="1" applyFont="1" applyBorder="1"/>
    <xf numFmtId="178" fontId="12" fillId="0" borderId="87" xfId="0" applyNumberFormat="1" applyFont="1" applyBorder="1"/>
    <xf numFmtId="178" fontId="12" fillId="0" borderId="16" xfId="0" applyNumberFormat="1" applyFont="1" applyBorder="1"/>
    <xf numFmtId="178" fontId="12" fillId="0" borderId="108" xfId="0" applyNumberFormat="1" applyFont="1" applyBorder="1"/>
    <xf numFmtId="178" fontId="12" fillId="0" borderId="92" xfId="0" applyNumberFormat="1" applyFont="1" applyBorder="1"/>
    <xf numFmtId="192" fontId="12" fillId="0" borderId="108" xfId="0" applyNumberFormat="1" applyFont="1" applyBorder="1"/>
    <xf numFmtId="0" fontId="56" fillId="0" borderId="0" xfId="0" applyFont="1"/>
    <xf numFmtId="0" fontId="56" fillId="18" borderId="32" xfId="0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0" fontId="56" fillId="18" borderId="109" xfId="0" applyFont="1" applyFill="1" applyBorder="1" applyAlignment="1">
      <alignment horizontal="center" vertical="center" wrapText="1"/>
    </xf>
    <xf numFmtId="0" fontId="56" fillId="18" borderId="103" xfId="0" applyFont="1" applyFill="1" applyBorder="1" applyAlignment="1">
      <alignment horizontal="center" vertical="center" wrapText="1"/>
    </xf>
    <xf numFmtId="0" fontId="56" fillId="18" borderId="48" xfId="0" applyFont="1" applyFill="1" applyBorder="1" applyAlignment="1">
      <alignment horizontal="center" vertical="center" wrapText="1"/>
    </xf>
    <xf numFmtId="0" fontId="12" fillId="17" borderId="0" xfId="0" applyFont="1" applyFill="1"/>
    <xf numFmtId="193" fontId="12" fillId="0" borderId="47" xfId="0" applyNumberFormat="1" applyFont="1" applyBorder="1"/>
    <xf numFmtId="193" fontId="12" fillId="0" borderId="31" xfId="0" applyNumberFormat="1" applyFont="1" applyBorder="1"/>
    <xf numFmtId="193" fontId="12" fillId="0" borderId="48" xfId="0" applyNumberFormat="1" applyFont="1" applyBorder="1"/>
    <xf numFmtId="192" fontId="12" fillId="0" borderId="49" xfId="0" applyNumberFormat="1" applyFont="1" applyBorder="1"/>
    <xf numFmtId="193" fontId="12" fillId="0" borderId="5" xfId="0" applyNumberFormat="1" applyFont="1" applyBorder="1"/>
    <xf numFmtId="193" fontId="12" fillId="0" borderId="1" xfId="0" applyNumberFormat="1" applyFont="1" applyBorder="1"/>
    <xf numFmtId="193" fontId="12" fillId="0" borderId="4" xfId="0" applyNumberFormat="1" applyFont="1" applyBorder="1"/>
    <xf numFmtId="192" fontId="12" fillId="0" borderId="37" xfId="0" applyNumberFormat="1" applyFont="1" applyBorder="1"/>
    <xf numFmtId="193" fontId="12" fillId="0" borderId="59" xfId="0" applyNumberFormat="1" applyFont="1" applyBorder="1"/>
    <xf numFmtId="193" fontId="12" fillId="0" borderId="12" xfId="0" applyNumberFormat="1" applyFont="1" applyBorder="1"/>
    <xf numFmtId="193" fontId="12" fillId="0" borderId="45" xfId="0" applyNumberFormat="1" applyFont="1" applyBorder="1"/>
    <xf numFmtId="192" fontId="12" fillId="0" borderId="46" xfId="0" applyNumberFormat="1" applyFont="1" applyBorder="1"/>
    <xf numFmtId="193" fontId="12" fillId="17" borderId="0" xfId="0" applyNumberFormat="1" applyFont="1" applyFill="1"/>
    <xf numFmtId="193" fontId="12" fillId="18" borderId="44" xfId="0" applyNumberFormat="1" applyFont="1" applyFill="1" applyBorder="1"/>
    <xf numFmtId="193" fontId="12" fillId="18" borderId="27" xfId="0" applyNumberFormat="1" applyFont="1" applyFill="1" applyBorder="1"/>
    <xf numFmtId="193" fontId="12" fillId="18" borderId="20" xfId="0" applyNumberFormat="1" applyFont="1" applyFill="1" applyBorder="1"/>
    <xf numFmtId="193" fontId="12" fillId="18" borderId="8" xfId="0" applyNumberFormat="1" applyFont="1" applyFill="1" applyBorder="1"/>
    <xf numFmtId="192" fontId="12" fillId="18" borderId="19" xfId="0" applyNumberFormat="1" applyFont="1" applyFill="1" applyBorder="1"/>
    <xf numFmtId="0" fontId="12" fillId="24" borderId="0" xfId="0" applyFont="1" applyFill="1"/>
    <xf numFmtId="193" fontId="12" fillId="0" borderId="28" xfId="0" applyNumberFormat="1" applyFont="1" applyBorder="1"/>
    <xf numFmtId="193" fontId="12" fillId="0" borderId="27" xfId="0" applyNumberFormat="1" applyFont="1" applyBorder="1"/>
    <xf numFmtId="193" fontId="12" fillId="0" borderId="60" xfId="0" applyNumberFormat="1" applyFont="1" applyBorder="1"/>
    <xf numFmtId="192" fontId="12" fillId="0" borderId="61" xfId="0" applyNumberFormat="1" applyFont="1" applyBorder="1"/>
    <xf numFmtId="193" fontId="12" fillId="18" borderId="3" xfId="0" applyNumberFormat="1" applyFont="1" applyFill="1" applyBorder="1"/>
    <xf numFmtId="193" fontId="12" fillId="18" borderId="19" xfId="0" applyNumberFormat="1" applyFont="1" applyFill="1" applyBorder="1"/>
    <xf numFmtId="193" fontId="12" fillId="0" borderId="29" xfId="0" applyNumberFormat="1" applyFont="1" applyBorder="1"/>
    <xf numFmtId="193" fontId="12" fillId="0" borderId="61" xfId="0" applyNumberFormat="1" applyFont="1" applyBorder="1"/>
    <xf numFmtId="193" fontId="12" fillId="0" borderId="6" xfId="0" applyNumberFormat="1" applyFont="1" applyBorder="1"/>
    <xf numFmtId="193" fontId="12" fillId="0" borderId="37" xfId="0" applyNumberFormat="1" applyFont="1" applyBorder="1"/>
    <xf numFmtId="193" fontId="12" fillId="0" borderId="13" xfId="0" applyNumberFormat="1" applyFont="1" applyBorder="1"/>
    <xf numFmtId="193" fontId="12" fillId="0" borderId="46" xfId="0" applyNumberFormat="1" applyFont="1" applyBorder="1"/>
    <xf numFmtId="0" fontId="56" fillId="17" borderId="0" xfId="0" applyFont="1" applyFill="1"/>
    <xf numFmtId="0" fontId="56" fillId="18" borderId="8" xfId="0" applyFont="1" applyFill="1" applyBorder="1" applyAlignment="1">
      <alignment horizontal="center" vertical="center" wrapText="1"/>
    </xf>
    <xf numFmtId="0" fontId="56" fillId="18" borderId="45" xfId="0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93" fontId="12" fillId="0" borderId="32" xfId="0" applyNumberFormat="1" applyFont="1" applyBorder="1"/>
    <xf numFmtId="192" fontId="12" fillId="0" borderId="31" xfId="0" applyNumberFormat="1" applyFont="1" applyBorder="1"/>
    <xf numFmtId="192" fontId="12" fillId="0" borderId="1" xfId="0" applyNumberFormat="1" applyFont="1" applyBorder="1"/>
    <xf numFmtId="192" fontId="12" fillId="0" borderId="12" xfId="0" applyNumberFormat="1" applyFont="1" applyBorder="1"/>
    <xf numFmtId="193" fontId="12" fillId="18" borderId="3" xfId="41531" applyNumberFormat="1" applyFont="1" applyFill="1" applyBorder="1"/>
    <xf numFmtId="193" fontId="12" fillId="18" borderId="8" xfId="41531" applyNumberFormat="1" applyFont="1" applyFill="1" applyBorder="1"/>
    <xf numFmtId="192" fontId="12" fillId="18" borderId="8" xfId="0" applyNumberFormat="1" applyFont="1" applyFill="1" applyBorder="1"/>
    <xf numFmtId="192" fontId="12" fillId="0" borderId="27" xfId="0" applyNumberFormat="1" applyFont="1" applyBorder="1"/>
    <xf numFmtId="193" fontId="12" fillId="0" borderId="29" xfId="41531" applyNumberFormat="1" applyFont="1" applyBorder="1"/>
    <xf numFmtId="193" fontId="12" fillId="0" borderId="27" xfId="41531" applyNumberFormat="1" applyFont="1" applyBorder="1"/>
    <xf numFmtId="193" fontId="12" fillId="0" borderId="6" xfId="41531" applyNumberFormat="1" applyFont="1" applyBorder="1"/>
    <xf numFmtId="193" fontId="12" fillId="0" borderId="1" xfId="41531" applyNumberFormat="1" applyFont="1" applyBorder="1"/>
    <xf numFmtId="193" fontId="12" fillId="0" borderId="13" xfId="41531" applyNumberFormat="1" applyFont="1" applyBorder="1"/>
    <xf numFmtId="193" fontId="12" fillId="0" borderId="12" xfId="41531" applyNumberFormat="1" applyFont="1" applyBorder="1"/>
    <xf numFmtId="178" fontId="12" fillId="0" borderId="0" xfId="41531" applyNumberFormat="1" applyFont="1"/>
    <xf numFmtId="193" fontId="12" fillId="0" borderId="0" xfId="0" applyNumberFormat="1" applyFont="1"/>
    <xf numFmtId="193" fontId="12" fillId="18" borderId="29" xfId="0" applyNumberFormat="1" applyFont="1" applyFill="1" applyBorder="1"/>
    <xf numFmtId="192" fontId="12" fillId="18" borderId="27" xfId="0" applyNumberFormat="1" applyFont="1" applyFill="1" applyBorder="1"/>
    <xf numFmtId="178" fontId="56" fillId="0" borderId="0" xfId="41531" applyNumberFormat="1" applyFont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178" fontId="6" fillId="0" borderId="0" xfId="4153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8" fontId="2" fillId="21" borderId="49" xfId="6464" applyNumberFormat="1" applyFont="1" applyFill="1" applyBorder="1" applyAlignment="1" applyProtection="1"/>
    <xf numFmtId="168" fontId="2" fillId="21" borderId="37" xfId="6464" applyNumberFormat="1" applyFont="1" applyFill="1" applyBorder="1" applyAlignment="1" applyProtection="1"/>
    <xf numFmtId="168" fontId="2" fillId="21" borderId="46" xfId="6464" applyNumberFormat="1" applyFont="1" applyFill="1" applyBorder="1" applyAlignment="1" applyProtection="1"/>
    <xf numFmtId="165" fontId="10" fillId="18" borderId="29" xfId="0" applyNumberFormat="1" applyFont="1" applyFill="1" applyBorder="1" applyAlignment="1">
      <alignment horizontal="center"/>
    </xf>
    <xf numFmtId="165" fontId="10" fillId="18" borderId="27" xfId="0" applyNumberFormat="1" applyFont="1" applyFill="1" applyBorder="1" applyAlignment="1">
      <alignment horizontal="center"/>
    </xf>
    <xf numFmtId="168" fontId="10" fillId="18" borderId="27" xfId="6464" applyNumberFormat="1" applyFont="1" applyFill="1" applyBorder="1" applyAlignment="1" applyProtection="1"/>
    <xf numFmtId="168" fontId="9" fillId="21" borderId="1" xfId="6464" applyNumberFormat="1" applyFont="1" applyFill="1" applyBorder="1" applyAlignment="1" applyProtection="1"/>
    <xf numFmtId="168" fontId="2" fillId="21" borderId="1" xfId="6464" applyNumberFormat="1" applyFont="1" applyFill="1" applyBorder="1" applyAlignment="1" applyProtection="1"/>
    <xf numFmtId="168" fontId="2" fillId="21" borderId="12" xfId="6464" applyNumberFormat="1" applyFont="1" applyFill="1" applyBorder="1" applyAlignment="1" applyProtection="1"/>
    <xf numFmtId="168" fontId="3" fillId="18" borderId="27" xfId="6464" applyNumberFormat="1" applyFont="1" applyFill="1" applyBorder="1" applyAlignment="1" applyProtection="1"/>
    <xf numFmtId="165" fontId="9" fillId="0" borderId="13" xfId="0" applyNumberFormat="1" applyFont="1" applyFill="1" applyBorder="1" applyAlignment="1">
      <alignment horizontal="center"/>
    </xf>
    <xf numFmtId="168" fontId="3" fillId="18" borderId="61" xfId="6464" applyNumberFormat="1" applyFont="1" applyFill="1" applyBorder="1" applyAlignment="1" applyProtection="1"/>
    <xf numFmtId="165" fontId="12" fillId="0" borderId="32" xfId="0" applyNumberFormat="1" applyFont="1" applyBorder="1"/>
    <xf numFmtId="165" fontId="12" fillId="0" borderId="31" xfId="0" applyNumberFormat="1" applyFont="1" applyBorder="1"/>
    <xf numFmtId="165" fontId="12" fillId="0" borderId="6" xfId="0" applyNumberFormat="1" applyFont="1" applyBorder="1"/>
    <xf numFmtId="165" fontId="12" fillId="0" borderId="1" xfId="0" applyNumberFormat="1" applyFont="1" applyBorder="1"/>
    <xf numFmtId="165" fontId="12" fillId="0" borderId="13" xfId="0" applyNumberFormat="1" applyFont="1" applyBorder="1"/>
    <xf numFmtId="165" fontId="12" fillId="0" borderId="12" xfId="0" applyNumberFormat="1" applyFont="1" applyBorder="1"/>
    <xf numFmtId="165" fontId="12" fillId="18" borderId="3" xfId="0" applyNumberFormat="1" applyFont="1" applyFill="1" applyBorder="1"/>
    <xf numFmtId="165" fontId="12" fillId="18" borderId="8" xfId="0" applyNumberFormat="1" applyFont="1" applyFill="1" applyBorder="1"/>
    <xf numFmtId="165" fontId="12" fillId="0" borderId="29" xfId="0" applyNumberFormat="1" applyFont="1" applyBorder="1"/>
    <xf numFmtId="165" fontId="12" fillId="0" borderId="27" xfId="0" applyNumberFormat="1" applyFont="1" applyBorder="1"/>
    <xf numFmtId="165" fontId="12" fillId="0" borderId="6" xfId="0" applyNumberFormat="1" applyFont="1" applyFill="1" applyBorder="1"/>
    <xf numFmtId="165" fontId="12" fillId="0" borderId="1" xfId="0" applyNumberFormat="1" applyFont="1" applyFill="1" applyBorder="1"/>
    <xf numFmtId="192" fontId="12" fillId="0" borderId="1" xfId="0" applyNumberFormat="1" applyFont="1" applyFill="1" applyBorder="1"/>
    <xf numFmtId="178" fontId="12" fillId="24" borderId="3" xfId="41531" applyNumberFormat="1" applyFont="1" applyFill="1" applyBorder="1"/>
    <xf numFmtId="178" fontId="12" fillId="24" borderId="8" xfId="41531" applyNumberFormat="1" applyFont="1" applyFill="1" applyBorder="1"/>
    <xf numFmtId="165" fontId="12" fillId="0" borderId="8" xfId="0" applyNumberFormat="1" applyFont="1" applyBorder="1"/>
    <xf numFmtId="192" fontId="12" fillId="24" borderId="8" xfId="0" applyNumberFormat="1" applyFont="1" applyFill="1" applyBorder="1"/>
    <xf numFmtId="0" fontId="12" fillId="24" borderId="7" xfId="0" applyFont="1" applyFill="1" applyBorder="1"/>
    <xf numFmtId="178" fontId="12" fillId="0" borderId="3" xfId="41531" applyNumberFormat="1" applyFont="1" applyBorder="1"/>
    <xf numFmtId="178" fontId="12" fillId="0" borderId="8" xfId="41531" applyNumberFormat="1" applyFont="1" applyBorder="1"/>
    <xf numFmtId="192" fontId="12" fillId="0" borderId="8" xfId="0" applyNumberFormat="1" applyFont="1" applyBorder="1"/>
    <xf numFmtId="0" fontId="12" fillId="0" borderId="7" xfId="0" applyFont="1" applyBorder="1"/>
    <xf numFmtId="0" fontId="7" fillId="0" borderId="0" xfId="0" applyFont="1" applyBorder="1" applyAlignment="1">
      <alignment horizontal="center"/>
    </xf>
    <xf numFmtId="0" fontId="12" fillId="0" borderId="31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18" borderId="8" xfId="0" applyFont="1" applyFill="1" applyBorder="1"/>
    <xf numFmtId="0" fontId="12" fillId="0" borderId="27" xfId="0" applyFont="1" applyBorder="1"/>
    <xf numFmtId="0" fontId="12" fillId="0" borderId="1" xfId="0" applyFont="1" applyFill="1" applyBorder="1"/>
    <xf numFmtId="2" fontId="12" fillId="0" borderId="32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18" borderId="3" xfId="0" applyNumberFormat="1" applyFont="1" applyFill="1" applyBorder="1" applyAlignment="1">
      <alignment horizontal="center"/>
    </xf>
    <xf numFmtId="2" fontId="12" fillId="18" borderId="8" xfId="0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3" fillId="0" borderId="0" xfId="6464" applyFont="1" applyBorder="1"/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10" fillId="0" borderId="0" xfId="1821" applyFont="1" applyBorder="1" applyAlignment="1">
      <alignment horizontal="center"/>
    </xf>
    <xf numFmtId="0" fontId="3" fillId="0" borderId="0" xfId="41557" applyFont="1" applyBorder="1" applyAlignment="1">
      <alignment horizontal="center"/>
    </xf>
    <xf numFmtId="0" fontId="62" fillId="0" borderId="0" xfId="0" applyFont="1" applyBorder="1" applyAlignment="1">
      <alignment vertical="top" wrapText="1" indent="2"/>
    </xf>
    <xf numFmtId="0" fontId="56" fillId="3" borderId="12" xfId="0" applyFont="1" applyFill="1" applyBorder="1" applyAlignment="1">
      <alignment horizontal="center" vertical="center"/>
    </xf>
    <xf numFmtId="0" fontId="56" fillId="3" borderId="27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56" fillId="3" borderId="27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0" fontId="56" fillId="3" borderId="29" xfId="0" applyFont="1" applyFill="1" applyBorder="1" applyAlignment="1">
      <alignment horizontal="center" vertical="center" wrapText="1"/>
    </xf>
    <xf numFmtId="0" fontId="12" fillId="23" borderId="34" xfId="0" applyFont="1" applyFill="1" applyBorder="1" applyAlignment="1">
      <alignment horizontal="center" vertical="top" wrapText="1"/>
    </xf>
    <xf numFmtId="0" fontId="12" fillId="23" borderId="43" xfId="0" applyFont="1" applyFill="1" applyBorder="1" applyAlignment="1">
      <alignment horizontal="center" vertical="top" wrapText="1"/>
    </xf>
    <xf numFmtId="0" fontId="12" fillId="23" borderId="44" xfId="0" applyFont="1" applyFill="1" applyBorder="1" applyAlignment="1">
      <alignment horizontal="center" vertical="top" wrapText="1"/>
    </xf>
    <xf numFmtId="0" fontId="12" fillId="23" borderId="62" xfId="0" applyFont="1" applyFill="1" applyBorder="1" applyAlignment="1">
      <alignment horizontal="center" vertical="top" wrapText="1"/>
    </xf>
    <xf numFmtId="0" fontId="12" fillId="23" borderId="28" xfId="0" applyFont="1" applyFill="1" applyBorder="1" applyAlignment="1">
      <alignment horizontal="center" vertical="top" wrapText="1"/>
    </xf>
    <xf numFmtId="0" fontId="56" fillId="3" borderId="15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56" fillId="3" borderId="37" xfId="0" applyFont="1" applyFill="1" applyBorder="1" applyAlignment="1">
      <alignment horizontal="center" vertical="center" wrapText="1"/>
    </xf>
    <xf numFmtId="0" fontId="56" fillId="3" borderId="61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top" wrapText="1"/>
    </xf>
    <xf numFmtId="0" fontId="56" fillId="3" borderId="23" xfId="0" applyFont="1" applyFill="1" applyBorder="1" applyAlignment="1">
      <alignment horizontal="center" vertical="top" wrapText="1"/>
    </xf>
    <xf numFmtId="0" fontId="56" fillId="3" borderId="33" xfId="0" applyFont="1" applyFill="1" applyBorder="1" applyAlignment="1">
      <alignment horizontal="center" vertical="top" wrapText="1"/>
    </xf>
    <xf numFmtId="0" fontId="56" fillId="3" borderId="25" xfId="0" applyFont="1" applyFill="1" applyBorder="1" applyAlignment="1">
      <alignment horizontal="center" vertical="top" wrapText="1"/>
    </xf>
    <xf numFmtId="174" fontId="3" fillId="3" borderId="50" xfId="41555" applyNumberFormat="1" applyFont="1" applyFill="1" applyBorder="1" applyAlignment="1" applyProtection="1">
      <alignment horizontal="center" vertical="center"/>
    </xf>
    <xf numFmtId="174" fontId="3" fillId="3" borderId="7" xfId="41555" applyNumberFormat="1" applyFont="1" applyFill="1" applyBorder="1" applyAlignment="1">
      <alignment horizontal="center" vertical="center"/>
    </xf>
    <xf numFmtId="174" fontId="3" fillId="3" borderId="17" xfId="41555" applyNumberFormat="1" applyFont="1" applyFill="1" applyBorder="1" applyAlignment="1" applyProtection="1">
      <alignment horizontal="center" vertical="center"/>
    </xf>
    <xf numFmtId="174" fontId="3" fillId="3" borderId="18" xfId="41555" applyNumberFormat="1" applyFont="1" applyFill="1" applyBorder="1" applyAlignment="1" applyProtection="1">
      <alignment horizontal="center" vertical="center"/>
    </xf>
    <xf numFmtId="174" fontId="3" fillId="0" borderId="0" xfId="41555" applyNumberFormat="1" applyFont="1" applyBorder="1" applyAlignment="1">
      <alignment horizontal="center"/>
    </xf>
    <xf numFmtId="174" fontId="3" fillId="0" borderId="0" xfId="41555" applyNumberFormat="1" applyFont="1" applyBorder="1" applyAlignment="1" applyProtection="1">
      <alignment horizontal="center"/>
    </xf>
    <xf numFmtId="174" fontId="3" fillId="0" borderId="0" xfId="41555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50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57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74" fontId="3" fillId="3" borderId="50" xfId="41554" applyNumberFormat="1" applyFont="1" applyFill="1" applyBorder="1" applyAlignment="1" applyProtection="1">
      <alignment horizontal="center" vertical="center"/>
    </xf>
    <xf numFmtId="174" fontId="3" fillId="3" borderId="7" xfId="41554" applyNumberFormat="1" applyFont="1" applyFill="1" applyBorder="1" applyAlignment="1">
      <alignment horizontal="center" vertical="center"/>
    </xf>
    <xf numFmtId="174" fontId="3" fillId="3" borderId="17" xfId="41554" quotePrefix="1" applyNumberFormat="1" applyFont="1" applyFill="1" applyBorder="1" applyAlignment="1" applyProtection="1">
      <alignment horizontal="center" vertical="center"/>
    </xf>
    <xf numFmtId="174" fontId="3" fillId="3" borderId="17" xfId="41554" applyNumberFormat="1" applyFont="1" applyFill="1" applyBorder="1" applyAlignment="1" applyProtection="1">
      <alignment horizontal="center" vertical="center"/>
    </xf>
    <xf numFmtId="174" fontId="3" fillId="3" borderId="18" xfId="41554" applyNumberFormat="1" applyFont="1" applyFill="1" applyBorder="1" applyAlignment="1" applyProtection="1">
      <alignment horizontal="center" vertical="center"/>
    </xf>
    <xf numFmtId="174" fontId="3" fillId="0" borderId="0" xfId="41559" applyNumberFormat="1" applyFont="1" applyBorder="1" applyAlignment="1">
      <alignment horizontal="center"/>
    </xf>
    <xf numFmtId="174" fontId="3" fillId="0" borderId="0" xfId="41559" applyNumberFormat="1" applyFont="1" applyBorder="1" applyAlignment="1" applyProtection="1">
      <alignment horizontal="center"/>
    </xf>
    <xf numFmtId="0" fontId="15" fillId="0" borderId="83" xfId="41557" applyFont="1" applyBorder="1" applyAlignment="1">
      <alignment horizontal="center"/>
    </xf>
    <xf numFmtId="0" fontId="15" fillId="0" borderId="60" xfId="41557" applyFont="1" applyBorder="1" applyAlignment="1">
      <alignment horizontal="center"/>
    </xf>
    <xf numFmtId="0" fontId="3" fillId="3" borderId="15" xfId="41557" applyFont="1" applyFill="1" applyBorder="1" applyAlignment="1">
      <alignment horizontal="center" vertical="center"/>
    </xf>
    <xf numFmtId="0" fontId="3" fillId="3" borderId="2" xfId="41557" applyFont="1" applyFill="1" applyBorder="1" applyAlignment="1">
      <alignment horizontal="center" vertical="center"/>
    </xf>
    <xf numFmtId="0" fontId="3" fillId="3" borderId="26" xfId="41557" applyFont="1" applyFill="1" applyBorder="1" applyAlignment="1">
      <alignment horizontal="center" vertical="center"/>
    </xf>
    <xf numFmtId="0" fontId="3" fillId="3" borderId="16" xfId="41557" applyFont="1" applyFill="1" applyBorder="1" applyAlignment="1">
      <alignment horizontal="center" vertical="center"/>
    </xf>
    <xf numFmtId="0" fontId="3" fillId="3" borderId="1" xfId="41557" applyFont="1" applyFill="1" applyBorder="1" applyAlignment="1">
      <alignment horizontal="center" vertical="center"/>
    </xf>
    <xf numFmtId="0" fontId="3" fillId="3" borderId="27" xfId="41557" applyFont="1" applyFill="1" applyBorder="1" applyAlignment="1">
      <alignment horizontal="center" vertical="center"/>
    </xf>
    <xf numFmtId="0" fontId="3" fillId="3" borderId="16" xfId="41557" applyFont="1" applyFill="1" applyBorder="1" applyAlignment="1">
      <alignment horizontal="center" vertical="center" wrapText="1"/>
    </xf>
    <xf numFmtId="0" fontId="3" fillId="3" borderId="1" xfId="41557" applyFont="1" applyFill="1" applyBorder="1" applyAlignment="1">
      <alignment horizontal="center" vertical="center" wrapText="1"/>
    </xf>
    <xf numFmtId="0" fontId="3" fillId="3" borderId="27" xfId="41557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17" xfId="41557" applyFont="1" applyFill="1" applyBorder="1" applyAlignment="1">
      <alignment horizontal="center" vertical="center"/>
    </xf>
    <xf numFmtId="0" fontId="3" fillId="3" borderId="18" xfId="41557" applyFont="1" applyFill="1" applyBorder="1" applyAlignment="1">
      <alignment horizontal="center" vertical="center"/>
    </xf>
    <xf numFmtId="165" fontId="3" fillId="3" borderId="8" xfId="41557" applyNumberFormat="1" applyFont="1" applyFill="1" applyBorder="1" applyAlignment="1">
      <alignment horizontal="center" vertical="center"/>
    </xf>
    <xf numFmtId="0" fontId="3" fillId="3" borderId="8" xfId="41557" applyFont="1" applyFill="1" applyBorder="1" applyAlignment="1">
      <alignment horizontal="center" vertical="center"/>
    </xf>
    <xf numFmtId="165" fontId="3" fillId="3" borderId="3" xfId="41557" applyNumberFormat="1" applyFont="1" applyFill="1" applyBorder="1" applyAlignment="1">
      <alignment horizontal="center" vertical="center"/>
    </xf>
    <xf numFmtId="0" fontId="3" fillId="3" borderId="3" xfId="41557" applyFont="1" applyFill="1" applyBorder="1" applyAlignment="1">
      <alignment horizontal="center" vertical="center"/>
    </xf>
    <xf numFmtId="0" fontId="3" fillId="0" borderId="0" xfId="41533" applyFont="1" applyFill="1" applyAlignment="1">
      <alignment horizontal="center"/>
    </xf>
    <xf numFmtId="4" fontId="3" fillId="0" borderId="0" xfId="41533" applyNumberFormat="1" applyFont="1" applyFill="1" applyAlignment="1">
      <alignment horizontal="center"/>
    </xf>
    <xf numFmtId="0" fontId="32" fillId="0" borderId="21" xfId="41533" applyFont="1" applyFill="1" applyBorder="1" applyAlignment="1" applyProtection="1">
      <alignment horizontal="right"/>
    </xf>
    <xf numFmtId="0" fontId="3" fillId="22" borderId="50" xfId="41533" applyFont="1" applyFill="1" applyBorder="1" applyAlignment="1">
      <alignment horizontal="center" vertical="center"/>
    </xf>
    <xf numFmtId="0" fontId="3" fillId="22" borderId="7" xfId="41533" applyFont="1" applyFill="1" applyBorder="1" applyAlignment="1">
      <alignment horizontal="center" vertical="center"/>
    </xf>
    <xf numFmtId="49" fontId="3" fillId="22" borderId="17" xfId="41535" applyNumberFormat="1" applyFont="1" applyFill="1" applyBorder="1" applyAlignment="1">
      <alignment horizontal="center" vertical="center"/>
    </xf>
    <xf numFmtId="0" fontId="3" fillId="22" borderId="17" xfId="41533" applyFont="1" applyFill="1" applyBorder="1" applyAlignment="1" applyProtection="1">
      <alignment horizontal="center" vertical="center"/>
    </xf>
    <xf numFmtId="0" fontId="3" fillId="22" borderId="18" xfId="41533" applyFont="1" applyFill="1" applyBorder="1" applyAlignment="1" applyProtection="1">
      <alignment horizontal="center" vertical="center"/>
    </xf>
    <xf numFmtId="0" fontId="20" fillId="0" borderId="0" xfId="27095" applyFont="1" applyBorder="1" applyAlignment="1">
      <alignment horizontal="left"/>
    </xf>
    <xf numFmtId="0" fontId="3" fillId="0" borderId="0" xfId="27095" applyFont="1" applyAlignment="1">
      <alignment horizontal="center"/>
    </xf>
    <xf numFmtId="168" fontId="3" fillId="22" borderId="15" xfId="1843" applyNumberFormat="1" applyFont="1" applyFill="1" applyBorder="1" applyAlignment="1">
      <alignment horizontal="center" vertical="center"/>
    </xf>
    <xf numFmtId="168" fontId="3" fillId="22" borderId="26" xfId="1843" applyNumberFormat="1" applyFont="1" applyFill="1" applyBorder="1" applyAlignment="1">
      <alignment horizontal="center" vertical="center"/>
    </xf>
    <xf numFmtId="168" fontId="3" fillId="22" borderId="16" xfId="1843" applyNumberFormat="1" applyFont="1" applyFill="1" applyBorder="1" applyAlignment="1">
      <alignment horizontal="center" vertical="center"/>
    </xf>
    <xf numFmtId="168" fontId="3" fillId="22" borderId="61" xfId="1843" applyNumberFormat="1" applyFont="1" applyFill="1" applyBorder="1" applyAlignment="1">
      <alignment horizontal="center" vertical="center"/>
    </xf>
    <xf numFmtId="168" fontId="3" fillId="22" borderId="17" xfId="1843" quotePrefix="1" applyNumberFormat="1" applyFont="1" applyFill="1" applyBorder="1" applyAlignment="1">
      <alignment horizontal="center" vertical="center"/>
    </xf>
    <xf numFmtId="168" fontId="3" fillId="22" borderId="17" xfId="1843" applyNumberFormat="1" applyFont="1" applyFill="1" applyBorder="1" applyAlignment="1">
      <alignment horizontal="center" vertical="center"/>
    </xf>
    <xf numFmtId="168" fontId="3" fillId="22" borderId="18" xfId="1843" quotePrefix="1" applyNumberFormat="1" applyFont="1" applyFill="1" applyBorder="1" applyAlignment="1">
      <alignment horizontal="center" vertical="center"/>
    </xf>
    <xf numFmtId="168" fontId="32" fillId="0" borderId="21" xfId="1843" applyNumberFormat="1" applyFont="1" applyBorder="1" applyAlignment="1">
      <alignment horizontal="right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168" fontId="2" fillId="0" borderId="14" xfId="41538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38" applyNumberFormat="1" applyFont="1" applyBorder="1" applyAlignment="1" applyProtection="1">
      <alignment horizontal="center"/>
    </xf>
    <xf numFmtId="168" fontId="3" fillId="0" borderId="1" xfId="41538" applyNumberFormat="1" applyFont="1" applyBorder="1" applyAlignment="1" applyProtection="1">
      <alignment horizontal="center"/>
    </xf>
    <xf numFmtId="168" fontId="3" fillId="0" borderId="37" xfId="41538" applyNumberFormat="1" applyFont="1" applyBorder="1" applyAlignment="1" applyProtection="1">
      <alignment horizontal="center"/>
    </xf>
    <xf numFmtId="168" fontId="32" fillId="0" borderId="48" xfId="41538" applyNumberFormat="1" applyFont="1" applyBorder="1" applyAlignment="1" applyProtection="1">
      <alignment horizontal="right"/>
    </xf>
    <xf numFmtId="168" fontId="32" fillId="0" borderId="31" xfId="41538" applyNumberFormat="1" applyFont="1" applyBorder="1" applyAlignment="1" applyProtection="1">
      <alignment horizontal="right"/>
    </xf>
    <xf numFmtId="168" fontId="32" fillId="0" borderId="49" xfId="41538" applyNumberFormat="1" applyFont="1" applyBorder="1" applyAlignment="1" applyProtection="1">
      <alignment horizontal="right"/>
    </xf>
    <xf numFmtId="168" fontId="3" fillId="22" borderId="15" xfId="41538" applyNumberFormat="1" applyFont="1" applyFill="1" applyBorder="1" applyAlignment="1">
      <alignment horizontal="center" vertical="center"/>
    </xf>
    <xf numFmtId="168" fontId="3" fillId="22" borderId="26" xfId="41538" applyNumberFormat="1" applyFont="1" applyFill="1" applyBorder="1" applyAlignment="1">
      <alignment horizontal="center" vertical="center"/>
    </xf>
    <xf numFmtId="168" fontId="3" fillId="22" borderId="16" xfId="41538" applyNumberFormat="1" applyFont="1" applyFill="1" applyBorder="1" applyAlignment="1">
      <alignment horizontal="center" vertical="center"/>
    </xf>
    <xf numFmtId="168" fontId="3" fillId="22" borderId="27" xfId="41538" applyNumberFormat="1" applyFont="1" applyFill="1" applyBorder="1" applyAlignment="1">
      <alignment horizontal="center" vertical="center"/>
    </xf>
    <xf numFmtId="49" fontId="3" fillId="22" borderId="17" xfId="41537" applyNumberFormat="1" applyFont="1" applyFill="1" applyBorder="1" applyAlignment="1">
      <alignment horizontal="center" vertical="center"/>
    </xf>
    <xf numFmtId="168" fontId="3" fillId="22" borderId="17" xfId="41535" applyNumberFormat="1" applyFont="1" applyFill="1" applyBorder="1" applyAlignment="1">
      <alignment horizontal="center" vertical="center"/>
    </xf>
    <xf numFmtId="168" fontId="3" fillId="22" borderId="18" xfId="41535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39" applyNumberFormat="1" applyFont="1" applyBorder="1" applyAlignment="1" applyProtection="1">
      <alignment horizontal="center"/>
    </xf>
    <xf numFmtId="168" fontId="3" fillId="0" borderId="1" xfId="41539" applyNumberFormat="1" applyFont="1" applyBorder="1" applyAlignment="1" applyProtection="1">
      <alignment horizontal="center"/>
    </xf>
    <xf numFmtId="168" fontId="3" fillId="0" borderId="37" xfId="41539" applyNumberFormat="1" applyFont="1" applyBorder="1" applyAlignment="1" applyProtection="1">
      <alignment horizontal="center"/>
    </xf>
    <xf numFmtId="168" fontId="32" fillId="0" borderId="48" xfId="41539" applyNumberFormat="1" applyFont="1" applyBorder="1" applyAlignment="1" applyProtection="1">
      <alignment horizontal="right"/>
    </xf>
    <xf numFmtId="168" fontId="32" fillId="0" borderId="31" xfId="41539" applyNumberFormat="1" applyFont="1" applyBorder="1" applyAlignment="1" applyProtection="1">
      <alignment horizontal="right"/>
    </xf>
    <xf numFmtId="168" fontId="32" fillId="0" borderId="49" xfId="41539" applyNumberFormat="1" applyFont="1" applyBorder="1" applyAlignment="1" applyProtection="1">
      <alignment horizontal="right"/>
    </xf>
    <xf numFmtId="168" fontId="3" fillId="22" borderId="17" xfId="41547" applyNumberFormat="1" applyFont="1" applyFill="1" applyBorder="1" applyAlignment="1">
      <alignment horizontal="center" vertical="center"/>
    </xf>
    <xf numFmtId="168" fontId="3" fillId="22" borderId="18" xfId="4154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45" applyNumberFormat="1" applyFont="1" applyAlignment="1" applyProtection="1">
      <alignment horizontal="center"/>
    </xf>
    <xf numFmtId="168" fontId="32" fillId="0" borderId="0" xfId="41545" applyNumberFormat="1" applyFont="1" applyAlignment="1" applyProtection="1">
      <alignment horizontal="right"/>
    </xf>
    <xf numFmtId="168" fontId="3" fillId="22" borderId="23" xfId="41548" applyNumberFormat="1" applyFont="1" applyFill="1" applyBorder="1" applyAlignment="1">
      <alignment horizontal="center" vertical="center"/>
    </xf>
    <xf numFmtId="168" fontId="3" fillId="22" borderId="25" xfId="41548" applyNumberFormat="1" applyFont="1" applyFill="1" applyBorder="1" applyAlignment="1">
      <alignment horizontal="center" vertical="center"/>
    </xf>
    <xf numFmtId="168" fontId="3" fillId="22" borderId="18" xfId="1843" applyNumberFormat="1" applyFont="1" applyFill="1" applyBorder="1" applyAlignment="1">
      <alignment horizontal="center" vertical="center"/>
    </xf>
    <xf numFmtId="177" fontId="3" fillId="0" borderId="60" xfId="1843" applyNumberFormat="1" applyFont="1" applyBorder="1" applyAlignment="1">
      <alignment horizontal="center" vertical="center"/>
    </xf>
    <xf numFmtId="177" fontId="3" fillId="0" borderId="40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2" borderId="27" xfId="1843" applyNumberFormat="1" applyFont="1" applyFill="1" applyBorder="1" applyAlignment="1">
      <alignment horizontal="center" vertical="center"/>
    </xf>
    <xf numFmtId="168" fontId="3" fillId="0" borderId="0" xfId="41546" applyNumberFormat="1" applyFont="1" applyAlignment="1" applyProtection="1">
      <alignment horizontal="center"/>
    </xf>
    <xf numFmtId="168" fontId="32" fillId="0" borderId="0" xfId="41546" applyNumberFormat="1" applyFont="1" applyAlignment="1" applyProtection="1">
      <alignment horizontal="right"/>
    </xf>
    <xf numFmtId="168" fontId="3" fillId="22" borderId="15" xfId="41542" applyNumberFormat="1" applyFont="1" applyFill="1" applyBorder="1" applyAlignment="1">
      <alignment horizontal="center" vertical="center"/>
    </xf>
    <xf numFmtId="168" fontId="3" fillId="22" borderId="26" xfId="41542" applyNumberFormat="1" applyFont="1" applyFill="1" applyBorder="1" applyAlignment="1">
      <alignment horizontal="center" vertical="center"/>
    </xf>
    <xf numFmtId="168" fontId="3" fillId="22" borderId="16" xfId="41542" applyNumberFormat="1" applyFont="1" applyFill="1" applyBorder="1" applyAlignment="1">
      <alignment horizontal="center" vertical="center"/>
    </xf>
    <xf numFmtId="168" fontId="3" fillId="22" borderId="27" xfId="41542" applyNumberFormat="1" applyFont="1" applyFill="1" applyBorder="1" applyAlignment="1">
      <alignment horizontal="center" vertical="center"/>
    </xf>
    <xf numFmtId="168" fontId="3" fillId="22" borderId="17" xfId="41549" applyNumberFormat="1" applyFont="1" applyFill="1" applyBorder="1" applyAlignment="1">
      <alignment horizontal="center" vertical="center"/>
    </xf>
    <xf numFmtId="168" fontId="3" fillId="22" borderId="18" xfId="41549" applyNumberFormat="1" applyFont="1" applyFill="1" applyBorder="1" applyAlignment="1">
      <alignment horizontal="center" vertical="center"/>
    </xf>
    <xf numFmtId="168" fontId="3" fillId="0" borderId="0" xfId="41550" applyNumberFormat="1" applyFont="1" applyAlignment="1" applyProtection="1">
      <alignment horizontal="center"/>
    </xf>
    <xf numFmtId="168" fontId="32" fillId="0" borderId="0" xfId="41550" applyNumberFormat="1" applyFont="1" applyAlignment="1" applyProtection="1">
      <alignment horizontal="right"/>
    </xf>
    <xf numFmtId="168" fontId="3" fillId="22" borderId="17" xfId="41550" applyNumberFormat="1" applyFont="1" applyFill="1" applyBorder="1" applyAlignment="1">
      <alignment horizontal="center" vertical="center"/>
    </xf>
    <xf numFmtId="168" fontId="3" fillId="22" borderId="18" xfId="41550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52" applyNumberFormat="1" applyFont="1" applyAlignment="1" applyProtection="1">
      <alignment horizontal="center"/>
    </xf>
    <xf numFmtId="168" fontId="32" fillId="0" borderId="0" xfId="41552" applyNumberFormat="1" applyFont="1" applyAlignment="1" applyProtection="1">
      <alignment horizontal="right"/>
    </xf>
    <xf numFmtId="168" fontId="3" fillId="22" borderId="17" xfId="41551" applyNumberFormat="1" applyFont="1" applyFill="1" applyBorder="1" applyAlignment="1">
      <alignment horizontal="center" vertical="center"/>
    </xf>
    <xf numFmtId="168" fontId="3" fillId="22" borderId="18" xfId="41551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2" borderId="23" xfId="1843" applyNumberFormat="1" applyFont="1" applyFill="1" applyBorder="1" applyAlignment="1">
      <alignment horizontal="center" vertical="center"/>
    </xf>
    <xf numFmtId="168" fontId="3" fillId="22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2" borderId="88" xfId="0" applyFont="1" applyFill="1" applyBorder="1" applyAlignment="1">
      <alignment horizontal="center" vertical="center" wrapText="1"/>
    </xf>
    <xf numFmtId="0" fontId="3" fillId="22" borderId="8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86" xfId="0" applyFont="1" applyFill="1" applyBorder="1" applyAlignment="1">
      <alignment horizontal="center" vertical="center"/>
    </xf>
    <xf numFmtId="0" fontId="3" fillId="22" borderId="90" xfId="0" applyFont="1" applyFill="1" applyBorder="1" applyAlignment="1">
      <alignment horizontal="center" vertical="center"/>
    </xf>
    <xf numFmtId="0" fontId="3" fillId="22" borderId="91" xfId="0" applyFont="1" applyFill="1" applyBorder="1" applyAlignment="1">
      <alignment horizontal="center" vertical="center"/>
    </xf>
    <xf numFmtId="0" fontId="3" fillId="22" borderId="89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15" fillId="22" borderId="27" xfId="231" applyFont="1" applyFill="1" applyBorder="1" applyAlignment="1">
      <alignment horizontal="center" vertical="center"/>
    </xf>
    <xf numFmtId="0" fontId="15" fillId="22" borderId="29" xfId="231" applyFont="1" applyFill="1" applyBorder="1" applyAlignment="1">
      <alignment horizontal="center" vertical="center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15" fillId="22" borderId="15" xfId="41536" applyNumberFormat="1" applyFont="1" applyFill="1" applyBorder="1" applyAlignment="1" applyProtection="1">
      <alignment horizontal="center" vertical="center"/>
    </xf>
    <xf numFmtId="174" fontId="15" fillId="22" borderId="2" xfId="41536" applyNumberFormat="1" applyFont="1" applyFill="1" applyBorder="1" applyAlignment="1" applyProtection="1">
      <alignment horizontal="center" vertical="center"/>
    </xf>
    <xf numFmtId="174" fontId="15" fillId="22" borderId="26" xfId="41536" applyNumberFormat="1" applyFont="1" applyFill="1" applyBorder="1" applyAlignment="1" applyProtection="1">
      <alignment horizontal="center" vertical="center"/>
    </xf>
    <xf numFmtId="0" fontId="15" fillId="18" borderId="17" xfId="231" applyFont="1" applyFill="1" applyBorder="1" applyAlignment="1">
      <alignment horizontal="center" vertical="center"/>
    </xf>
    <xf numFmtId="0" fontId="15" fillId="18" borderId="18" xfId="231" applyFont="1" applyFill="1" applyBorder="1" applyAlignment="1">
      <alignment horizontal="center" vertical="center"/>
    </xf>
    <xf numFmtId="0" fontId="15" fillId="22" borderId="60" xfId="231" applyFont="1" applyFill="1" applyBorder="1" applyAlignment="1">
      <alignment horizontal="center"/>
    </xf>
    <xf numFmtId="0" fontId="15" fillId="22" borderId="61" xfId="231" applyFont="1" applyFill="1" applyBorder="1" applyAlignment="1">
      <alignment horizontal="center"/>
    </xf>
    <xf numFmtId="0" fontId="3" fillId="22" borderId="14" xfId="35316" applyFont="1" applyFill="1" applyBorder="1" applyAlignment="1">
      <alignment horizontal="center" vertical="center"/>
    </xf>
    <xf numFmtId="0" fontId="3" fillId="22" borderId="92" xfId="35316" applyFont="1" applyFill="1" applyBorder="1" applyAlignment="1">
      <alignment horizontal="center" vertical="center"/>
    </xf>
    <xf numFmtId="0" fontId="3" fillId="3" borderId="62" xfId="35316" applyFont="1" applyFill="1" applyBorder="1" applyAlignment="1">
      <alignment horizontal="center" vertical="center"/>
    </xf>
    <xf numFmtId="0" fontId="3" fillId="3" borderId="60" xfId="35316" applyFont="1" applyFill="1" applyBorder="1" applyAlignment="1">
      <alignment horizontal="center" vertical="center"/>
    </xf>
    <xf numFmtId="0" fontId="3" fillId="22" borderId="16" xfId="35316" applyFont="1" applyFill="1" applyBorder="1" applyAlignment="1">
      <alignment horizontal="center" vertical="center"/>
    </xf>
    <xf numFmtId="0" fontId="3" fillId="22" borderId="27" xfId="35316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168" fontId="3" fillId="22" borderId="61" xfId="41535" applyNumberFormat="1" applyFont="1" applyFill="1" applyBorder="1" applyAlignment="1" applyProtection="1">
      <alignment horizontal="center" vertical="center" wrapText="1"/>
      <protection hidden="1"/>
    </xf>
    <xf numFmtId="168" fontId="3" fillId="22" borderId="60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65" xfId="0" applyFont="1" applyFill="1" applyBorder="1" applyAlignment="1">
      <alignment horizontal="center" vertical="center"/>
    </xf>
    <xf numFmtId="0" fontId="3" fillId="22" borderId="92" xfId="0" applyFont="1" applyFill="1" applyBorder="1" applyAlignment="1">
      <alignment horizontal="center" vertical="center"/>
    </xf>
    <xf numFmtId="0" fontId="3" fillId="22" borderId="65" xfId="0" applyFont="1" applyFill="1" applyBorder="1" applyAlignment="1">
      <alignment horizontal="center" vertical="center" wrapText="1"/>
    </xf>
    <xf numFmtId="0" fontId="3" fillId="22" borderId="64" xfId="0" applyFont="1" applyFill="1" applyBorder="1" applyAlignment="1">
      <alignment horizontal="center" vertical="center" wrapText="1"/>
    </xf>
    <xf numFmtId="0" fontId="3" fillId="22" borderId="36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6" fillId="3" borderId="16" xfId="0" applyFont="1" applyFill="1" applyBorder="1" applyAlignment="1">
      <alignment horizontal="center" vertical="center"/>
    </xf>
    <xf numFmtId="0" fontId="56" fillId="3" borderId="87" xfId="0" applyFont="1" applyFill="1" applyBorder="1" applyAlignment="1">
      <alignment horizontal="center" vertical="center"/>
    </xf>
    <xf numFmtId="0" fontId="56" fillId="3" borderId="29" xfId="0" applyFont="1" applyFill="1" applyBorder="1" applyAlignment="1">
      <alignment horizontal="center" vertical="center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2" borderId="88" xfId="35316" applyFont="1" applyFill="1" applyBorder="1" applyAlignment="1">
      <alignment horizontal="center" vertical="center"/>
    </xf>
    <xf numFmtId="0" fontId="3" fillId="22" borderId="36" xfId="35316" applyFont="1" applyFill="1" applyBorder="1" applyAlignment="1">
      <alignment horizontal="center" vertical="center"/>
    </xf>
    <xf numFmtId="0" fontId="3" fillId="22" borderId="0" xfId="35316" applyFont="1" applyFill="1" applyBorder="1" applyAlignment="1">
      <alignment horizontal="center" vertical="center"/>
    </xf>
    <xf numFmtId="0" fontId="3" fillId="22" borderId="4" xfId="35316" applyFont="1" applyFill="1" applyBorder="1" applyAlignment="1">
      <alignment horizontal="center" vertical="center"/>
    </xf>
    <xf numFmtId="0" fontId="3" fillId="22" borderId="83" xfId="35316" applyFont="1" applyFill="1" applyBorder="1" applyAlignment="1">
      <alignment horizontal="center" vertical="center"/>
    </xf>
    <xf numFmtId="0" fontId="3" fillId="22" borderId="62" xfId="35316" applyFont="1" applyFill="1" applyBorder="1" applyAlignment="1">
      <alignment horizontal="center" vertical="center"/>
    </xf>
    <xf numFmtId="0" fontId="3" fillId="22" borderId="60" xfId="35316" applyFont="1" applyFill="1" applyBorder="1" applyAlignment="1">
      <alignment horizontal="center" vertical="center"/>
    </xf>
    <xf numFmtId="0" fontId="3" fillId="22" borderId="65" xfId="35316" applyFont="1" applyFill="1" applyBorder="1" applyAlignment="1">
      <alignment horizontal="center" vertical="center"/>
    </xf>
    <xf numFmtId="0" fontId="3" fillId="22" borderId="64" xfId="35316" applyFont="1" applyFill="1" applyBorder="1" applyAlignment="1">
      <alignment horizontal="center" vertical="center"/>
    </xf>
    <xf numFmtId="0" fontId="59" fillId="0" borderId="0" xfId="35316" applyFont="1" applyFill="1" applyAlignment="1">
      <alignment horizontal="center" vertical="center"/>
    </xf>
    <xf numFmtId="0" fontId="58" fillId="0" borderId="0" xfId="18473" applyFont="1" applyFill="1" applyBorder="1" applyAlignment="1">
      <alignment horizontal="left"/>
    </xf>
    <xf numFmtId="0" fontId="3" fillId="18" borderId="101" xfId="18473" applyFont="1" applyFill="1" applyBorder="1" applyAlignment="1" applyProtection="1">
      <alignment horizontal="center" vertical="center"/>
      <protection locked="0"/>
    </xf>
    <xf numFmtId="0" fontId="3" fillId="18" borderId="100" xfId="18473" applyFont="1" applyFill="1" applyBorder="1" applyAlignment="1" applyProtection="1">
      <alignment horizontal="center" vertical="center"/>
      <protection locked="0"/>
    </xf>
    <xf numFmtId="0" fontId="3" fillId="18" borderId="99" xfId="18473" applyFont="1" applyFill="1" applyBorder="1" applyAlignment="1" applyProtection="1">
      <alignment horizontal="center" vertical="center"/>
      <protection locked="0"/>
    </xf>
    <xf numFmtId="0" fontId="3" fillId="18" borderId="98" xfId="18473" applyFont="1" applyFill="1" applyBorder="1" applyAlignment="1" applyProtection="1">
      <alignment horizontal="center" vertical="center"/>
      <protection locked="0"/>
    </xf>
    <xf numFmtId="0" fontId="3" fillId="18" borderId="97" xfId="18473" applyFont="1" applyFill="1" applyBorder="1" applyAlignment="1" applyProtection="1">
      <alignment horizontal="center" vertical="center"/>
      <protection locked="0"/>
    </xf>
    <xf numFmtId="0" fontId="3" fillId="18" borderId="96" xfId="18473" applyFont="1" applyFill="1" applyBorder="1" applyAlignment="1" applyProtection="1">
      <alignment horizontal="center" vertical="center"/>
      <protection locked="0"/>
    </xf>
    <xf numFmtId="0" fontId="3" fillId="18" borderId="95" xfId="18473" applyFont="1" applyFill="1" applyBorder="1" applyAlignment="1" applyProtection="1">
      <alignment horizontal="center" vertical="center"/>
      <protection locked="0"/>
    </xf>
    <xf numFmtId="0" fontId="3" fillId="18" borderId="94" xfId="18473" applyFont="1" applyFill="1" applyBorder="1" applyAlignment="1" applyProtection="1">
      <alignment horizontal="center" vertical="center"/>
      <protection locked="0"/>
    </xf>
    <xf numFmtId="0" fontId="3" fillId="18" borderId="93" xfId="18473" applyFont="1" applyFill="1" applyBorder="1" applyAlignment="1" applyProtection="1">
      <alignment horizontal="center" vertical="center"/>
      <protection locked="0"/>
    </xf>
    <xf numFmtId="0" fontId="3" fillId="18" borderId="65" xfId="35316" applyFont="1" applyFill="1" applyBorder="1" applyAlignment="1">
      <alignment horizontal="center" vertical="center"/>
    </xf>
    <xf numFmtId="0" fontId="3" fillId="18" borderId="64" xfId="35316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40" xfId="0" applyNumberFormat="1" applyFont="1" applyFill="1" applyBorder="1" applyAlignment="1">
      <alignment horizontal="left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83" xfId="0" applyNumberFormat="1" applyFont="1" applyFill="1" applyBorder="1" applyAlignment="1">
      <alignment horizontal="left"/>
    </xf>
    <xf numFmtId="168" fontId="3" fillId="0" borderId="60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88" xfId="0" applyNumberFormat="1" applyFont="1" applyFill="1" applyBorder="1" applyAlignment="1">
      <alignment horizontal="center" vertical="center"/>
    </xf>
    <xf numFmtId="168" fontId="3" fillId="18" borderId="92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83" xfId="0" applyNumberFormat="1" applyFont="1" applyFill="1" applyBorder="1" applyAlignment="1">
      <alignment horizontal="center" vertical="center"/>
    </xf>
    <xf numFmtId="168" fontId="3" fillId="18" borderId="60" xfId="0" applyNumberFormat="1" applyFont="1" applyFill="1" applyBorder="1" applyAlignment="1">
      <alignment horizontal="center" vertical="center"/>
    </xf>
    <xf numFmtId="177" fontId="3" fillId="18" borderId="23" xfId="0" applyNumberFormat="1" applyFont="1" applyFill="1" applyBorder="1" applyAlignment="1">
      <alignment horizontal="center"/>
    </xf>
    <xf numFmtId="177" fontId="3" fillId="18" borderId="24" xfId="0" applyNumberFormat="1" applyFont="1" applyFill="1" applyBorder="1" applyAlignment="1">
      <alignment horizontal="center"/>
    </xf>
    <xf numFmtId="168" fontId="3" fillId="18" borderId="65" xfId="0" quotePrefix="1" applyNumberFormat="1" applyFont="1" applyFill="1" applyBorder="1" applyAlignment="1">
      <alignment horizontal="center"/>
    </xf>
    <xf numFmtId="168" fontId="3" fillId="18" borderId="64" xfId="0" quotePrefix="1" applyNumberFormat="1" applyFont="1" applyFill="1" applyBorder="1" applyAlignment="1">
      <alignment horizont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77" fontId="3" fillId="18" borderId="23" xfId="0" applyNumberFormat="1" applyFont="1" applyFill="1" applyBorder="1" applyAlignment="1">
      <alignment horizontal="center" vertical="center"/>
    </xf>
    <xf numFmtId="177" fontId="3" fillId="18" borderId="24" xfId="0" applyNumberFormat="1" applyFont="1" applyFill="1" applyBorder="1" applyAlignment="1">
      <alignment horizontal="center" vertical="center"/>
    </xf>
    <xf numFmtId="168" fontId="3" fillId="18" borderId="65" xfId="0" quotePrefix="1" applyNumberFormat="1" applyFont="1" applyFill="1" applyBorder="1" applyAlignment="1">
      <alignment horizontal="center" vertical="center"/>
    </xf>
    <xf numFmtId="168" fontId="3" fillId="18" borderId="64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60" fillId="0" borderId="0" xfId="41553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65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92" xfId="231" applyFont="1" applyFill="1" applyBorder="1" applyAlignment="1">
      <alignment horizontal="center" vertical="center"/>
    </xf>
    <xf numFmtId="0" fontId="29" fillId="18" borderId="61" xfId="231" applyFont="1" applyFill="1" applyBorder="1" applyAlignment="1">
      <alignment horizontal="center" vertical="center"/>
    </xf>
    <xf numFmtId="0" fontId="29" fillId="18" borderId="62" xfId="231" applyFont="1" applyFill="1" applyBorder="1" applyAlignment="1">
      <alignment horizontal="center" vertical="center"/>
    </xf>
    <xf numFmtId="0" fontId="29" fillId="18" borderId="60" xfId="231" applyFont="1" applyFill="1" applyBorder="1" applyAlignment="1">
      <alignment horizontal="center" vertical="center"/>
    </xf>
    <xf numFmtId="0" fontId="46" fillId="0" borderId="14" xfId="231" applyFont="1" applyBorder="1" applyAlignment="1">
      <alignment horizontal="left"/>
    </xf>
    <xf numFmtId="0" fontId="46" fillId="0" borderId="0" xfId="231" applyFont="1" applyAlignment="1">
      <alignment horizontal="left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44" xfId="231" applyFont="1" applyFill="1" applyBorder="1" applyAlignment="1">
      <alignment horizontal="center" vertical="center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88" xfId="234" applyFont="1" applyFill="1" applyBorder="1" applyAlignment="1">
      <alignment horizontal="center" vertical="center"/>
    </xf>
    <xf numFmtId="0" fontId="3" fillId="18" borderId="102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58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35" xfId="234" applyFont="1" applyBorder="1" applyAlignment="1">
      <alignment horizontal="center" vertical="center"/>
    </xf>
    <xf numFmtId="0" fontId="2" fillId="0" borderId="82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19" xfId="231" applyFont="1" applyFill="1" applyBorder="1" applyAlignment="1">
      <alignment horizontal="center" vertical="center"/>
    </xf>
    <xf numFmtId="0" fontId="3" fillId="3" borderId="20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10" fillId="0" borderId="0" xfId="41530" applyFont="1" applyAlignment="1">
      <alignment horizontal="center"/>
    </xf>
    <xf numFmtId="0" fontId="17" fillId="0" borderId="0" xfId="41530" applyFont="1" applyBorder="1" applyAlignment="1">
      <alignment horizontal="right"/>
    </xf>
    <xf numFmtId="0" fontId="15" fillId="3" borderId="15" xfId="41530" applyFont="1" applyFill="1" applyBorder="1" applyAlignment="1">
      <alignment horizontal="center" vertical="center"/>
    </xf>
    <xf numFmtId="0" fontId="15" fillId="3" borderId="26" xfId="41530" applyFont="1" applyFill="1" applyBorder="1" applyAlignment="1">
      <alignment horizontal="center" vertical="center"/>
    </xf>
    <xf numFmtId="0" fontId="15" fillId="3" borderId="16" xfId="41530" applyFont="1" applyFill="1" applyBorder="1" applyAlignment="1" applyProtection="1">
      <alignment horizontal="center" vertical="center"/>
    </xf>
    <xf numFmtId="0" fontId="15" fillId="3" borderId="27" xfId="41530" applyFont="1" applyFill="1" applyBorder="1" applyAlignment="1" applyProtection="1">
      <alignment horizontal="center" vertical="center"/>
    </xf>
    <xf numFmtId="0" fontId="56" fillId="3" borderId="23" xfId="41530" applyFont="1" applyFill="1" applyBorder="1" applyAlignment="1">
      <alignment horizontal="center" vertical="center"/>
    </xf>
    <xf numFmtId="0" fontId="56" fillId="3" borderId="24" xfId="41530" applyFont="1" applyFill="1" applyBorder="1" applyAlignment="1">
      <alignment horizontal="center" vertical="center"/>
    </xf>
    <xf numFmtId="0" fontId="56" fillId="3" borderId="23" xfId="41530" applyFont="1" applyFill="1" applyBorder="1" applyAlignment="1">
      <alignment horizontal="center" vertical="center" wrapText="1"/>
    </xf>
    <xf numFmtId="0" fontId="56" fillId="3" borderId="25" xfId="41530" applyFont="1" applyFill="1" applyBorder="1" applyAlignment="1">
      <alignment horizontal="center" vertical="center" wrapText="1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77" fontId="3" fillId="18" borderId="19" xfId="2271" quotePrefix="1" applyNumberFormat="1" applyFont="1" applyFill="1" applyBorder="1" applyAlignment="1" applyProtection="1">
      <alignment horizontal="center" vertical="center"/>
    </xf>
    <xf numFmtId="177" fontId="3" fillId="18" borderId="43" xfId="2271" quotePrefix="1" applyNumberFormat="1" applyFont="1" applyFill="1" applyBorder="1" applyAlignment="1" applyProtection="1">
      <alignment horizontal="center" vertical="center"/>
    </xf>
    <xf numFmtId="177" fontId="3" fillId="18" borderId="20" xfId="2271" quotePrefix="1" applyNumberFormat="1" applyFont="1" applyFill="1" applyBorder="1" applyAlignment="1" applyProtection="1">
      <alignment horizontal="center" vertical="center"/>
    </xf>
    <xf numFmtId="177" fontId="3" fillId="18" borderId="44" xfId="2271" quotePrefix="1" applyNumberFormat="1" applyFont="1" applyFill="1" applyBorder="1" applyAlignment="1" applyProtection="1">
      <alignment horizontal="center" vertical="center"/>
    </xf>
    <xf numFmtId="0" fontId="3" fillId="18" borderId="46" xfId="2271" applyFont="1" applyFill="1" applyBorder="1" applyAlignment="1" applyProtection="1">
      <alignment horizontal="center" vertical="center"/>
    </xf>
    <xf numFmtId="0" fontId="3" fillId="18" borderId="45" xfId="227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>
      <alignment horizontal="center" vertical="center"/>
    </xf>
    <xf numFmtId="177" fontId="3" fillId="18" borderId="27" xfId="2271" applyNumberFormat="1" applyFont="1" applyFill="1" applyBorder="1" applyAlignment="1">
      <alignment horizontal="center" vertical="center"/>
    </xf>
    <xf numFmtId="177" fontId="3" fillId="18" borderId="23" xfId="2271" applyNumberFormat="1" applyFont="1" applyFill="1" applyBorder="1" applyAlignment="1" applyProtection="1">
      <alignment horizontal="center" vertical="center"/>
    </xf>
    <xf numFmtId="177" fontId="3" fillId="18" borderId="24" xfId="2271" applyNumberFormat="1" applyFont="1" applyFill="1" applyBorder="1" applyAlignment="1" applyProtection="1">
      <alignment horizontal="center" vertical="center"/>
    </xf>
    <xf numFmtId="176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77" fontId="3" fillId="18" borderId="12" xfId="2271" quotePrefix="1" applyNumberFormat="1" applyFont="1" applyFill="1" applyBorder="1" applyAlignment="1" applyProtection="1">
      <alignment horizontal="center" vertical="center"/>
    </xf>
    <xf numFmtId="177" fontId="3" fillId="18" borderId="27" xfId="2271" quotePrefix="1" applyNumberFormat="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 applyProtection="1">
      <alignment horizontal="center" vertical="center"/>
    </xf>
    <xf numFmtId="177" fontId="3" fillId="18" borderId="27" xfId="2271" applyNumberFormat="1" applyFont="1" applyFill="1" applyBorder="1" applyAlignment="1" applyProtection="1">
      <alignment horizontal="center" vertical="center"/>
    </xf>
    <xf numFmtId="0" fontId="3" fillId="18" borderId="50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77" fontId="3" fillId="18" borderId="8" xfId="2271" quotePrefix="1" applyNumberFormat="1" applyFont="1" applyFill="1" applyBorder="1" applyAlignment="1" applyProtection="1">
      <alignment horizontal="center" vertical="center"/>
    </xf>
    <xf numFmtId="177" fontId="3" fillId="18" borderId="3" xfId="2271" quotePrefix="1" applyNumberFormat="1" applyFont="1" applyFill="1" applyBorder="1" applyAlignment="1" applyProtection="1">
      <alignment horizontal="center" vertical="center"/>
    </xf>
    <xf numFmtId="177" fontId="3" fillId="18" borderId="1" xfId="2271" applyNumberFormat="1" applyFont="1" applyFill="1" applyBorder="1" applyAlignment="1">
      <alignment horizontal="center" vertical="center"/>
    </xf>
    <xf numFmtId="177" fontId="3" fillId="18" borderId="23" xfId="2271" applyNumberFormat="1" applyFont="1" applyFill="1" applyBorder="1" applyAlignment="1">
      <alignment horizontal="center" vertical="center"/>
    </xf>
    <xf numFmtId="177" fontId="3" fillId="18" borderId="24" xfId="2271" applyNumberFormat="1" applyFont="1" applyFill="1" applyBorder="1" applyAlignment="1">
      <alignment horizontal="center" vertical="center"/>
    </xf>
    <xf numFmtId="177" fontId="3" fillId="18" borderId="17" xfId="2271" quotePrefix="1" applyNumberFormat="1" applyFont="1" applyFill="1" applyBorder="1" applyAlignment="1" applyProtection="1">
      <alignment horizontal="center" vertical="center"/>
    </xf>
    <xf numFmtId="177" fontId="3" fillId="18" borderId="18" xfId="2271" quotePrefix="1" applyNumberFormat="1" applyFont="1" applyFill="1" applyBorder="1" applyAlignment="1" applyProtection="1">
      <alignment horizontal="center" vertical="center"/>
    </xf>
    <xf numFmtId="176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44" xfId="44" quotePrefix="1" applyNumberFormat="1" applyFont="1" applyFill="1" applyBorder="1" applyAlignment="1">
      <alignment horizontal="center" vertical="center"/>
    </xf>
    <xf numFmtId="176" fontId="20" fillId="0" borderId="0" xfId="2271" applyNumberFormat="1" applyFont="1" applyFill="1" applyBorder="1" applyAlignment="1" applyProtection="1">
      <alignment horizontal="left" wrapText="1"/>
    </xf>
    <xf numFmtId="0" fontId="47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29" fillId="18" borderId="23" xfId="2271" applyFont="1" applyFill="1" applyBorder="1" applyAlignment="1" applyProtection="1">
      <alignment horizontal="center" vertical="center"/>
    </xf>
    <xf numFmtId="0" fontId="29" fillId="18" borderId="24" xfId="2271" applyFont="1" applyFill="1" applyBorder="1" applyAlignment="1" applyProtection="1">
      <alignment horizontal="center" vertical="center"/>
    </xf>
    <xf numFmtId="177" fontId="29" fillId="18" borderId="23" xfId="2271" applyNumberFormat="1" applyFont="1" applyFill="1" applyBorder="1" applyAlignment="1">
      <alignment horizontal="center" vertical="center"/>
    </xf>
    <xf numFmtId="177" fontId="29" fillId="18" borderId="24" xfId="2271" applyNumberFormat="1" applyFont="1" applyFill="1" applyBorder="1" applyAlignment="1">
      <alignment horizontal="center" vertical="center"/>
    </xf>
    <xf numFmtId="0" fontId="47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77" fontId="29" fillId="18" borderId="12" xfId="2271" applyNumberFormat="1" applyFont="1" applyFill="1" applyBorder="1" applyAlignment="1">
      <alignment horizontal="center" vertical="center"/>
    </xf>
    <xf numFmtId="177" fontId="29" fillId="18" borderId="58" xfId="2271" applyNumberFormat="1" applyFont="1" applyFill="1" applyBorder="1" applyAlignment="1">
      <alignment horizontal="center" vertical="center"/>
    </xf>
    <xf numFmtId="165" fontId="29" fillId="18" borderId="44" xfId="44" quotePrefix="1" applyNumberFormat="1" applyFont="1" applyFill="1" applyBorder="1" applyAlignment="1">
      <alignment horizontal="center" vertical="center"/>
    </xf>
    <xf numFmtId="0" fontId="32" fillId="0" borderId="21" xfId="2271" applyFont="1" applyFill="1" applyBorder="1" applyAlignment="1">
      <alignment horizont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43" xfId="2271" quotePrefix="1" applyNumberFormat="1" applyFont="1" applyFill="1" applyBorder="1" applyAlignment="1">
      <alignment horizontal="center" vertical="center"/>
    </xf>
    <xf numFmtId="0" fontId="3" fillId="18" borderId="44" xfId="2271" applyFont="1" applyFill="1" applyBorder="1" applyAlignment="1">
      <alignment horizontal="center" vertic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1" fontId="3" fillId="18" borderId="23" xfId="2271" applyNumberFormat="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76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19" borderId="19" xfId="0" applyFont="1" applyFill="1" applyBorder="1" applyAlignment="1">
      <alignment horizontal="center"/>
    </xf>
    <xf numFmtId="0" fontId="3" fillId="19" borderId="20" xfId="0" applyFont="1" applyFill="1" applyBorder="1" applyAlignment="1">
      <alignment horizontal="center"/>
    </xf>
    <xf numFmtId="0" fontId="3" fillId="19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9" borderId="50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16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/>
    </xf>
    <xf numFmtId="0" fontId="3" fillId="19" borderId="23" xfId="0" applyFont="1" applyFill="1" applyBorder="1" applyAlignment="1">
      <alignment horizontal="center"/>
    </xf>
    <xf numFmtId="0" fontId="3" fillId="19" borderId="33" xfId="0" applyFont="1" applyFill="1" applyBorder="1" applyAlignment="1">
      <alignment horizontal="center"/>
    </xf>
    <xf numFmtId="0" fontId="3" fillId="19" borderId="25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0" borderId="15" xfId="0" applyFont="1" applyFill="1" applyBorder="1" applyAlignment="1">
      <alignment horizontal="center" vertical="center"/>
    </xf>
    <xf numFmtId="0" fontId="10" fillId="20" borderId="26" xfId="0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/>
    </xf>
    <xf numFmtId="0" fontId="10" fillId="20" borderId="27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/>
    </xf>
    <xf numFmtId="0" fontId="10" fillId="20" borderId="18" xfId="0" applyFont="1" applyFill="1" applyBorder="1" applyAlignment="1">
      <alignment horizontal="center"/>
    </xf>
    <xf numFmtId="39" fontId="3" fillId="18" borderId="2" xfId="35317" applyNumberFormat="1" applyFont="1" applyFill="1" applyBorder="1" applyAlignment="1">
      <alignment horizontal="center" vertical="center"/>
    </xf>
    <xf numFmtId="39" fontId="3" fillId="18" borderId="26" xfId="35317" applyNumberFormat="1" applyFont="1" applyFill="1" applyBorder="1" applyAlignment="1">
      <alignment horizontal="center" vertical="center"/>
    </xf>
    <xf numFmtId="0" fontId="3" fillId="18" borderId="37" xfId="35316" quotePrefix="1" applyFont="1" applyFill="1" applyBorder="1" applyAlignment="1">
      <alignment horizontal="center" vertical="center"/>
    </xf>
    <xf numFmtId="0" fontId="3" fillId="18" borderId="5" xfId="35316" quotePrefix="1" applyFont="1" applyFill="1" applyBorder="1" applyAlignment="1">
      <alignment horizontal="center" vertical="center"/>
    </xf>
    <xf numFmtId="0" fontId="3" fillId="18" borderId="61" xfId="35316" quotePrefix="1" applyFont="1" applyFill="1" applyBorder="1" applyAlignment="1">
      <alignment horizontal="center" vertical="center"/>
    </xf>
    <xf numFmtId="0" fontId="3" fillId="18" borderId="28" xfId="35316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/>
    </xf>
    <xf numFmtId="0" fontId="3" fillId="18" borderId="44" xfId="35317" applyFont="1" applyFill="1" applyBorder="1" applyAlignment="1">
      <alignment horizontal="center" vertical="center"/>
    </xf>
    <xf numFmtId="39" fontId="3" fillId="18" borderId="2" xfId="35317" quotePrefix="1" applyNumberFormat="1" applyFont="1" applyFill="1" applyBorder="1" applyAlignment="1">
      <alignment horizontal="center" vertical="center"/>
    </xf>
    <xf numFmtId="39" fontId="3" fillId="18" borderId="26" xfId="35317" quotePrefix="1" applyNumberFormat="1" applyFont="1" applyFill="1" applyBorder="1" applyAlignment="1">
      <alignment horizontal="center" vertical="center"/>
    </xf>
    <xf numFmtId="180" fontId="3" fillId="18" borderId="8" xfId="2131" applyNumberFormat="1" applyFont="1" applyFill="1" applyBorder="1" applyAlignment="1">
      <alignment horizontal="center" vertical="center"/>
    </xf>
    <xf numFmtId="180" fontId="3" fillId="18" borderId="3" xfId="2131" applyNumberFormat="1" applyFont="1" applyFill="1" applyBorder="1" applyAlignment="1">
      <alignment horizontal="center" vertical="center"/>
    </xf>
    <xf numFmtId="0" fontId="3" fillId="18" borderId="43" xfId="35316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0" fontId="3" fillId="18" borderId="2" xfId="35316" applyFont="1" applyFill="1" applyBorder="1" applyAlignment="1">
      <alignment horizontal="center" vertical="center"/>
    </xf>
    <xf numFmtId="0" fontId="3" fillId="18" borderId="26" xfId="35316" applyFont="1" applyFill="1" applyBorder="1" applyAlignment="1">
      <alignment horizontal="center" vertical="center"/>
    </xf>
    <xf numFmtId="0" fontId="3" fillId="18" borderId="19" xfId="35316" quotePrefix="1" applyFont="1" applyFill="1" applyBorder="1" applyAlignment="1">
      <alignment horizontal="center"/>
    </xf>
    <xf numFmtId="0" fontId="3" fillId="18" borderId="20" xfId="35316" quotePrefix="1" applyFont="1" applyFill="1" applyBorder="1" applyAlignment="1">
      <alignment horizontal="center"/>
    </xf>
    <xf numFmtId="0" fontId="3" fillId="18" borderId="8" xfId="35316" quotePrefix="1" applyFont="1" applyFill="1" applyBorder="1" applyAlignment="1">
      <alignment horizontal="center"/>
    </xf>
    <xf numFmtId="0" fontId="3" fillId="18" borderId="8" xfId="35316" applyFont="1" applyFill="1" applyBorder="1" applyAlignment="1">
      <alignment horizontal="center"/>
    </xf>
    <xf numFmtId="180" fontId="3" fillId="18" borderId="62" xfId="1869" applyNumberFormat="1" applyFont="1" applyFill="1" applyBorder="1" applyAlignment="1">
      <alignment horizontal="center" vertical="center"/>
    </xf>
    <xf numFmtId="180" fontId="3" fillId="18" borderId="28" xfId="1869" applyNumberFormat="1" applyFont="1" applyFill="1" applyBorder="1" applyAlignment="1">
      <alignment horizontal="center" vertical="center"/>
    </xf>
    <xf numFmtId="0" fontId="3" fillId="18" borderId="3" xfId="35316" applyFont="1" applyFill="1" applyBorder="1" applyAlignment="1">
      <alignment horizontal="center"/>
    </xf>
    <xf numFmtId="180" fontId="3" fillId="18" borderId="61" xfId="2131" applyNumberFormat="1" applyFont="1" applyFill="1" applyBorder="1" applyAlignment="1">
      <alignment horizontal="center" vertical="center"/>
    </xf>
    <xf numFmtId="180" fontId="3" fillId="18" borderId="62" xfId="2131" applyNumberFormat="1" applyFont="1" applyFill="1" applyBorder="1" applyAlignment="1">
      <alignment horizontal="center" vertical="center"/>
    </xf>
    <xf numFmtId="180" fontId="3" fillId="18" borderId="28" xfId="2131" applyNumberFormat="1" applyFont="1" applyFill="1" applyBorder="1" applyAlignment="1">
      <alignment horizontal="center" vertical="center"/>
    </xf>
    <xf numFmtId="0" fontId="3" fillId="18" borderId="19" xfId="35317" applyNumberFormat="1" applyFont="1" applyFill="1" applyBorder="1" applyAlignment="1">
      <alignment horizontal="center"/>
    </xf>
    <xf numFmtId="0" fontId="3" fillId="18" borderId="43" xfId="35317" applyNumberFormat="1" applyFont="1" applyFill="1" applyBorder="1" applyAlignment="1">
      <alignment horizontal="center"/>
    </xf>
    <xf numFmtId="0" fontId="3" fillId="18" borderId="20" xfId="35317" applyNumberFormat="1" applyFont="1" applyFill="1" applyBorder="1" applyAlignment="1">
      <alignment horizontal="center"/>
    </xf>
    <xf numFmtId="0" fontId="3" fillId="18" borderId="44" xfId="35317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0" fontId="3" fillId="18" borderId="23" xfId="35316" applyFont="1" applyFill="1" applyBorder="1" applyAlignment="1">
      <alignment horizontal="center" vertical="center"/>
    </xf>
    <xf numFmtId="0" fontId="3" fillId="18" borderId="33" xfId="35316" applyFont="1" applyFill="1" applyBorder="1" applyAlignment="1">
      <alignment horizontal="center" vertical="center"/>
    </xf>
    <xf numFmtId="0" fontId="3" fillId="18" borderId="24" xfId="35316" applyFont="1" applyFill="1" applyBorder="1" applyAlignment="1">
      <alignment horizontal="center" vertical="center"/>
    </xf>
    <xf numFmtId="0" fontId="3" fillId="18" borderId="25" xfId="35316" applyFont="1" applyFill="1" applyBorder="1" applyAlignment="1">
      <alignment horizontal="center" vertical="center"/>
    </xf>
    <xf numFmtId="180" fontId="3" fillId="18" borderId="19" xfId="1869" applyNumberFormat="1" applyFont="1" applyFill="1" applyBorder="1" applyAlignment="1">
      <alignment horizontal="center" vertical="center"/>
    </xf>
    <xf numFmtId="180" fontId="3" fillId="18" borderId="43" xfId="1869" applyNumberFormat="1" applyFont="1" applyFill="1" applyBorder="1" applyAlignment="1">
      <alignment horizontal="center" vertical="center"/>
    </xf>
    <xf numFmtId="180" fontId="3" fillId="18" borderId="20" xfId="1869" applyNumberFormat="1" applyFont="1" applyFill="1" applyBorder="1" applyAlignment="1">
      <alignment horizontal="center" vertical="center"/>
    </xf>
    <xf numFmtId="39" fontId="3" fillId="18" borderId="19" xfId="35317" quotePrefix="1" applyNumberFormat="1" applyFont="1" applyFill="1" applyBorder="1" applyAlignment="1">
      <alignment horizontal="center"/>
    </xf>
    <xf numFmtId="39" fontId="3" fillId="18" borderId="20" xfId="35317" quotePrefix="1" applyNumberFormat="1" applyFont="1" applyFill="1" applyBorder="1" applyAlignment="1">
      <alignment horizontal="center"/>
    </xf>
    <xf numFmtId="39" fontId="3" fillId="18" borderId="43" xfId="35317" quotePrefix="1" applyNumberFormat="1" applyFont="1" applyFill="1" applyBorder="1" applyAlignment="1">
      <alignment horizontal="center"/>
    </xf>
    <xf numFmtId="39" fontId="3" fillId="18" borderId="44" xfId="35317" quotePrefix="1" applyNumberFormat="1" applyFont="1" applyFill="1" applyBorder="1" applyAlignment="1">
      <alignment horizont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63" xfId="0" quotePrefix="1" applyNumberFormat="1" applyFont="1" applyFill="1" applyBorder="1" applyAlignment="1" applyProtection="1">
      <alignment horizontal="center" vertical="center"/>
    </xf>
    <xf numFmtId="39" fontId="3" fillId="18" borderId="45" xfId="0" quotePrefix="1" applyNumberFormat="1" applyFont="1" applyFill="1" applyBorder="1" applyAlignment="1" applyProtection="1">
      <alignment horizontal="center" vertical="center"/>
    </xf>
    <xf numFmtId="39" fontId="3" fillId="18" borderId="61" xfId="0" quotePrefix="1" applyNumberFormat="1" applyFont="1" applyFill="1" applyBorder="1" applyAlignment="1" applyProtection="1">
      <alignment horizontal="center" vertical="center"/>
    </xf>
    <xf numFmtId="39" fontId="3" fillId="18" borderId="62" xfId="0" quotePrefix="1" applyNumberFormat="1" applyFont="1" applyFill="1" applyBorder="1" applyAlignment="1" applyProtection="1">
      <alignment horizontal="center" vertical="center"/>
    </xf>
    <xf numFmtId="39" fontId="3" fillId="18" borderId="60" xfId="0" quotePrefix="1" applyNumberFormat="1" applyFont="1" applyFill="1" applyBorder="1" applyAlignment="1" applyProtection="1">
      <alignment horizontal="center" vertical="center"/>
    </xf>
    <xf numFmtId="0" fontId="3" fillId="18" borderId="65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64" xfId="0" applyFont="1" applyFill="1" applyBorder="1" applyAlignment="1">
      <alignment horizont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63" xfId="0" quotePrefix="1" applyNumberFormat="1" applyFont="1" applyFill="1" applyBorder="1" applyAlignment="1" applyProtection="1">
      <alignment horizontal="center" vertical="center"/>
    </xf>
    <xf numFmtId="14" fontId="3" fillId="18" borderId="59" xfId="0" quotePrefix="1" applyNumberFormat="1" applyFont="1" applyFill="1" applyBorder="1" applyAlignment="1" applyProtection="1">
      <alignment horizontal="center" vertical="center"/>
    </xf>
    <xf numFmtId="14" fontId="3" fillId="18" borderId="61" xfId="0" quotePrefix="1" applyNumberFormat="1" applyFont="1" applyFill="1" applyBorder="1" applyAlignment="1" applyProtection="1">
      <alignment horizontal="center" vertical="center"/>
    </xf>
    <xf numFmtId="14" fontId="3" fillId="18" borderId="62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/>
    </xf>
    <xf numFmtId="164" fontId="3" fillId="18" borderId="50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164" fontId="3" fillId="18" borderId="35" xfId="0" applyNumberFormat="1" applyFont="1" applyFill="1" applyBorder="1" applyAlignment="1">
      <alignment horizontal="center" vertical="center"/>
    </xf>
    <xf numFmtId="39" fontId="3" fillId="18" borderId="43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43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59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39" fontId="3" fillId="18" borderId="43" xfId="0" applyNumberFormat="1" applyFont="1" applyFill="1" applyBorder="1" applyAlignment="1" applyProtection="1">
      <alignment horizontal="center" vertical="center"/>
    </xf>
    <xf numFmtId="0" fontId="2" fillId="0" borderId="0" xfId="35300" applyFont="1" applyFill="1" applyBorder="1" applyAlignment="1">
      <alignment horizontal="left"/>
    </xf>
    <xf numFmtId="0" fontId="3" fillId="0" borderId="0" xfId="35300" applyFont="1" applyFill="1" applyAlignment="1">
      <alignment horizontal="center" vertical="center"/>
    </xf>
    <xf numFmtId="0" fontId="3" fillId="0" borderId="0" xfId="35300" applyFont="1" applyFill="1" applyAlignment="1">
      <alignment horizontal="center"/>
    </xf>
    <xf numFmtId="0" fontId="3" fillId="0" borderId="21" xfId="35300" applyFont="1" applyFill="1" applyBorder="1" applyAlignment="1">
      <alignment horizontal="center"/>
    </xf>
    <xf numFmtId="0" fontId="2" fillId="0" borderId="14" xfId="231" applyFont="1" applyFill="1" applyBorder="1" applyAlignment="1">
      <alignment horizontal="left"/>
    </xf>
    <xf numFmtId="0" fontId="32" fillId="0" borderId="21" xfId="231" applyFont="1" applyFill="1" applyBorder="1" applyAlignment="1">
      <alignment horizontal="right"/>
    </xf>
    <xf numFmtId="0" fontId="3" fillId="18" borderId="15" xfId="35316" applyFont="1" applyFill="1" applyBorder="1" applyAlignment="1">
      <alignment horizontal="center" vertical="center"/>
    </xf>
    <xf numFmtId="0" fontId="3" fillId="18" borderId="23" xfId="35316" applyFont="1" applyFill="1" applyBorder="1" applyAlignment="1">
      <alignment horizontal="center"/>
    </xf>
    <xf numFmtId="0" fontId="3" fillId="18" borderId="33" xfId="35316" applyFont="1" applyFill="1" applyBorder="1" applyAlignment="1">
      <alignment horizontal="center"/>
    </xf>
    <xf numFmtId="0" fontId="3" fillId="18" borderId="24" xfId="35316" applyFont="1" applyFill="1" applyBorder="1" applyAlignment="1">
      <alignment horizontal="center"/>
    </xf>
    <xf numFmtId="0" fontId="3" fillId="18" borderId="25" xfId="35316" applyFont="1" applyFill="1" applyBorder="1" applyAlignment="1">
      <alignment horizontal="center"/>
    </xf>
    <xf numFmtId="0" fontId="3" fillId="18" borderId="19" xfId="35316" applyFont="1" applyFill="1" applyBorder="1" applyAlignment="1">
      <alignment horizontal="center"/>
    </xf>
    <xf numFmtId="0" fontId="3" fillId="18" borderId="20" xfId="35316" applyFont="1" applyFill="1" applyBorder="1" applyAlignment="1">
      <alignment horizontal="center"/>
    </xf>
    <xf numFmtId="0" fontId="3" fillId="18" borderId="43" xfId="35316" applyFont="1" applyFill="1" applyBorder="1" applyAlignment="1">
      <alignment horizontal="center"/>
    </xf>
    <xf numFmtId="0" fontId="3" fillId="18" borderId="43" xfId="231" applyFont="1" applyFill="1" applyBorder="1" applyAlignment="1">
      <alignment horizontal="center"/>
    </xf>
    <xf numFmtId="0" fontId="3" fillId="18" borderId="19" xfId="231" quotePrefix="1" applyFont="1" applyFill="1" applyBorder="1" applyAlignment="1">
      <alignment horizontal="center"/>
    </xf>
    <xf numFmtId="0" fontId="3" fillId="18" borderId="20" xfId="231" applyFont="1" applyFill="1" applyBorder="1" applyAlignment="1">
      <alignment horizontal="center"/>
    </xf>
    <xf numFmtId="0" fontId="3" fillId="18" borderId="44" xfId="231" applyFont="1" applyFill="1" applyBorder="1" applyAlignment="1">
      <alignment horizontal="center"/>
    </xf>
    <xf numFmtId="0" fontId="3" fillId="3" borderId="15" xfId="35316" applyFont="1" applyFill="1" applyBorder="1" applyAlignment="1" applyProtection="1">
      <alignment horizontal="center" vertical="center"/>
    </xf>
    <xf numFmtId="0" fontId="3" fillId="3" borderId="26" xfId="35316" applyFont="1" applyFill="1" applyBorder="1" applyAlignment="1" applyProtection="1">
      <alignment horizontal="center" vertical="center"/>
    </xf>
    <xf numFmtId="0" fontId="3" fillId="3" borderId="23" xfId="35316" applyFont="1" applyFill="1" applyBorder="1" applyAlignment="1" applyProtection="1">
      <alignment horizontal="center" vertical="center"/>
    </xf>
    <xf numFmtId="0" fontId="3" fillId="3" borderId="33" xfId="35316" applyFont="1" applyFill="1" applyBorder="1" applyAlignment="1" applyProtection="1">
      <alignment horizontal="center" vertical="center"/>
    </xf>
    <xf numFmtId="0" fontId="3" fillId="3" borderId="24" xfId="35316" applyFont="1" applyFill="1" applyBorder="1" applyAlignment="1" applyProtection="1">
      <alignment horizontal="center" vertical="center"/>
    </xf>
    <xf numFmtId="0" fontId="3" fillId="3" borderId="14" xfId="35316" applyFont="1" applyFill="1" applyBorder="1" applyAlignment="1" applyProtection="1">
      <alignment horizontal="center" vertical="center"/>
    </xf>
    <xf numFmtId="0" fontId="3" fillId="3" borderId="64" xfId="35316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50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61" xfId="231" applyFont="1" applyFill="1" applyBorder="1" applyAlignment="1">
      <alignment horizontal="center" vertical="center"/>
    </xf>
    <xf numFmtId="0" fontId="29" fillId="3" borderId="62" xfId="231" applyFont="1" applyFill="1" applyBorder="1" applyAlignment="1">
      <alignment horizontal="center" vertical="center"/>
    </xf>
    <xf numFmtId="0" fontId="29" fillId="3" borderId="60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43" xfId="231" applyFont="1" applyFill="1" applyBorder="1" applyAlignment="1">
      <alignment horizontal="center" vertical="center"/>
    </xf>
    <xf numFmtId="0" fontId="29" fillId="3" borderId="44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50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24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45" fillId="3" borderId="15" xfId="231" applyFont="1" applyFill="1" applyBorder="1" applyAlignment="1">
      <alignment horizontal="center" vertical="center"/>
    </xf>
    <xf numFmtId="0" fontId="45" fillId="3" borderId="26" xfId="231" applyFont="1" applyFill="1" applyBorder="1" applyAlignment="1">
      <alignment horizontal="center" vertical="center"/>
    </xf>
    <xf numFmtId="0" fontId="55" fillId="18" borderId="17" xfId="231" applyFont="1" applyFill="1" applyBorder="1" applyAlignment="1">
      <alignment horizontal="center" vertical="top"/>
    </xf>
    <xf numFmtId="0" fontId="55" fillId="18" borderId="18" xfId="231" applyFont="1" applyFill="1" applyBorder="1" applyAlignment="1">
      <alignment horizontal="center" vertical="top"/>
    </xf>
    <xf numFmtId="0" fontId="56" fillId="0" borderId="0" xfId="0" applyFont="1" applyBorder="1" applyAlignment="1">
      <alignment horizontal="left"/>
    </xf>
    <xf numFmtId="0" fontId="56" fillId="18" borderId="86" xfId="0" applyFont="1" applyFill="1" applyBorder="1" applyAlignment="1">
      <alignment horizontal="center" vertical="center" wrapText="1"/>
    </xf>
    <xf numFmtId="0" fontId="56" fillId="18" borderId="110" xfId="0" applyFont="1" applyFill="1" applyBorder="1" applyAlignment="1">
      <alignment horizontal="center" vertical="center" wrapText="1"/>
    </xf>
    <xf numFmtId="0" fontId="10" fillId="18" borderId="112" xfId="0" applyFont="1" applyFill="1" applyBorder="1" applyAlignment="1">
      <alignment horizontal="center"/>
    </xf>
    <xf numFmtId="0" fontId="10" fillId="18" borderId="114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6" fillId="18" borderId="50" xfId="0" applyFont="1" applyFill="1" applyBorder="1" applyAlignment="1">
      <alignment horizontal="center" vertical="center" wrapText="1"/>
    </xf>
    <xf numFmtId="0" fontId="56" fillId="18" borderId="9" xfId="0" applyFont="1" applyFill="1" applyBorder="1" applyAlignment="1">
      <alignment horizontal="center" vertical="center" wrapText="1"/>
    </xf>
    <xf numFmtId="0" fontId="10" fillId="18" borderId="113" xfId="0" applyFont="1" applyFill="1" applyBorder="1" applyAlignment="1">
      <alignment horizontal="center"/>
    </xf>
    <xf numFmtId="0" fontId="10" fillId="18" borderId="1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6" fillId="18" borderId="15" xfId="0" applyFont="1" applyFill="1" applyBorder="1" applyAlignment="1">
      <alignment horizontal="center" vertical="center" wrapText="1"/>
    </xf>
    <xf numFmtId="0" fontId="56" fillId="18" borderId="26" xfId="0" applyFont="1" applyFill="1" applyBorder="1" applyAlignment="1">
      <alignment horizontal="center" vertical="center" wrapText="1"/>
    </xf>
    <xf numFmtId="0" fontId="56" fillId="18" borderId="16" xfId="0" applyFont="1" applyFill="1" applyBorder="1" applyAlignment="1">
      <alignment horizontal="center" vertical="center" wrapText="1"/>
    </xf>
    <xf numFmtId="0" fontId="56" fillId="18" borderId="27" xfId="0" applyFont="1" applyFill="1" applyBorder="1" applyAlignment="1">
      <alignment horizontal="center" vertical="center" wrapText="1"/>
    </xf>
    <xf numFmtId="0" fontId="56" fillId="18" borderId="23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 wrapText="1"/>
    </xf>
    <xf numFmtId="0" fontId="56" fillId="18" borderId="87" xfId="0" applyFont="1" applyFill="1" applyBorder="1" applyAlignment="1">
      <alignment horizontal="center" vertical="center" wrapText="1"/>
    </xf>
    <xf numFmtId="0" fontId="56" fillId="18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56" fillId="18" borderId="18" xfId="0" applyFont="1" applyFill="1" applyBorder="1" applyAlignment="1">
      <alignment horizontal="center" vertical="center" wrapText="1"/>
    </xf>
    <xf numFmtId="0" fontId="56" fillId="18" borderId="3" xfId="0" applyFont="1" applyFill="1" applyBorder="1" applyAlignment="1">
      <alignment horizontal="center" vertical="center" wrapText="1"/>
    </xf>
    <xf numFmtId="0" fontId="56" fillId="18" borderId="17" xfId="0" applyFont="1" applyFill="1" applyBorder="1" applyAlignment="1">
      <alignment horizontal="center" vertical="center" wrapText="1"/>
    </xf>
    <xf numFmtId="0" fontId="56" fillId="18" borderId="7" xfId="0" applyFont="1" applyFill="1" applyBorder="1" applyAlignment="1">
      <alignment horizontal="center" vertical="center" wrapText="1"/>
    </xf>
    <xf numFmtId="0" fontId="56" fillId="18" borderId="8" xfId="0" applyFont="1" applyFill="1" applyBorder="1" applyAlignment="1">
      <alignment horizontal="center" vertical="center" wrapText="1"/>
    </xf>
    <xf numFmtId="0" fontId="10" fillId="18" borderId="50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3" fillId="18" borderId="27" xfId="234" applyFont="1" applyFill="1" applyBorder="1" applyAlignment="1">
      <alignment horizontal="center" vertical="center"/>
    </xf>
    <xf numFmtId="0" fontId="3" fillId="18" borderId="88" xfId="234" applyFont="1" applyFill="1" applyBorder="1" applyAlignment="1">
      <alignment vertical="center"/>
    </xf>
    <xf numFmtId="0" fontId="3" fillId="18" borderId="83" xfId="234" applyFont="1" applyFill="1" applyBorder="1" applyAlignment="1">
      <alignment vertical="center"/>
    </xf>
    <xf numFmtId="0" fontId="3" fillId="18" borderId="16" xfId="234" applyFont="1" applyFill="1" applyBorder="1" applyAlignment="1">
      <alignment vertical="center"/>
    </xf>
    <xf numFmtId="0" fontId="3" fillId="18" borderId="27" xfId="234" applyFont="1" applyFill="1" applyBorder="1" applyAlignment="1">
      <alignment vertical="center"/>
    </xf>
    <xf numFmtId="0" fontId="3" fillId="18" borderId="87" xfId="234" applyFont="1" applyFill="1" applyBorder="1" applyAlignment="1">
      <alignment horizontal="center" vertical="center"/>
    </xf>
    <xf numFmtId="0" fontId="3" fillId="18" borderId="29" xfId="234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66" fillId="0" borderId="0" xfId="0" applyFont="1" applyBorder="1" applyAlignment="1">
      <alignment horizontal="right"/>
    </xf>
    <xf numFmtId="0" fontId="68" fillId="0" borderId="0" xfId="35313" applyFont="1" applyAlignment="1">
      <alignment horizontal="center"/>
    </xf>
    <xf numFmtId="0" fontId="4" fillId="0" borderId="0" xfId="35313"/>
    <xf numFmtId="0" fontId="69" fillId="0" borderId="0" xfId="35313" applyFont="1" applyAlignment="1">
      <alignment horizontal="center"/>
    </xf>
    <xf numFmtId="0" fontId="3" fillId="0" borderId="0" xfId="35313" applyFont="1" applyBorder="1" applyAlignment="1">
      <alignment horizontal="center" vertical="center"/>
    </xf>
    <xf numFmtId="0" fontId="3" fillId="0" borderId="0" xfId="35313" applyFont="1" applyBorder="1" applyAlignment="1">
      <alignment horizontal="left"/>
    </xf>
    <xf numFmtId="0" fontId="4" fillId="0" borderId="0" xfId="35313" applyBorder="1"/>
    <xf numFmtId="0" fontId="2" fillId="0" borderId="0" xfId="35313" applyFont="1" applyBorder="1" applyAlignment="1">
      <alignment horizontal="center"/>
    </xf>
    <xf numFmtId="0" fontId="2" fillId="0" borderId="0" xfId="35313" applyFont="1" applyBorder="1" applyAlignment="1"/>
    <xf numFmtId="0" fontId="51" fillId="0" borderId="0" xfId="35313" applyFont="1" applyBorder="1"/>
    <xf numFmtId="0" fontId="51" fillId="0" borderId="0" xfId="35313" applyFont="1"/>
    <xf numFmtId="0" fontId="2" fillId="0" borderId="0" xfId="35313" applyFont="1" applyBorder="1"/>
  </cellXfs>
  <cellStyles count="41560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31" builtinId="3"/>
    <cellStyle name="Comma 10" xfId="44"/>
    <cellStyle name="Comma 10 2" xfId="45"/>
    <cellStyle name="Comma 10 3" xfId="46"/>
    <cellStyle name="Comma 10 4" xfId="4151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16"/>
    <cellStyle name="Comma 29" xfId="173"/>
    <cellStyle name="Comma 29 2" xfId="174"/>
    <cellStyle name="Comma 29 3" xfId="175"/>
    <cellStyle name="Comma 29 4" xfId="4151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1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53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19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20"/>
    <cellStyle name="Normal 25" xfId="1872"/>
    <cellStyle name="Normal 25 10" xfId="1873"/>
    <cellStyle name="Normal 25 11" xfId="4152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22"/>
    <cellStyle name="Normal 27" xfId="2134"/>
    <cellStyle name="Normal 27 10" xfId="4152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2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25"/>
    <cellStyle name="Normal 31" xfId="18734"/>
    <cellStyle name="Normal 31 2" xfId="18735"/>
    <cellStyle name="Normal 31 3" xfId="18736"/>
    <cellStyle name="Normal 31 3 2" xfId="18737"/>
    <cellStyle name="Normal 31 4" xfId="4152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2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28"/>
    <cellStyle name="Normal 6 3" xfId="35319"/>
    <cellStyle name="Normal 6 4" xfId="35320"/>
    <cellStyle name="Normal 6 5" xfId="35321"/>
    <cellStyle name="Normal 6 6" xfId="35322"/>
    <cellStyle name="Normal 6 7" xfId="4152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5" xfId="41530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36"/>
    <cellStyle name="Normal_bartaman point 3 2 3" xfId="41554"/>
    <cellStyle name="Normal_bartaman point 3 3" xfId="41555"/>
    <cellStyle name="Normal_bartaman point 3 4" xfId="41556"/>
    <cellStyle name="Normal_Bartamane_Book1" xfId="41557"/>
    <cellStyle name="Normal_Comm_wt" xfId="41558"/>
    <cellStyle name="Normal_CPI" xfId="41559"/>
    <cellStyle name="Normal_Direction of Trade_BartamanFormat 2063-64" xfId="41533"/>
    <cellStyle name="Normal_Direction of Trade_BartamanFormat 2063-64 2" xfId="41534"/>
    <cellStyle name="Normal_Sheet1" xfId="41537"/>
    <cellStyle name="Normal_Sheet1 2" xfId="41538"/>
    <cellStyle name="Normal_Sheet1 2 2" xfId="41539"/>
    <cellStyle name="Normal_Sheet1 2 3" xfId="41540"/>
    <cellStyle name="Normal_Sheet1 2 4" xfId="41541"/>
    <cellStyle name="Normal_Sheet1 2 5" xfId="41542"/>
    <cellStyle name="Normal_Sheet1 2 6" xfId="41543"/>
    <cellStyle name="Normal_Sheet1 2 7" xfId="41544"/>
    <cellStyle name="Normal_Sheet1 3" xfId="41545"/>
    <cellStyle name="Normal_Sheet1 4" xfId="41546"/>
    <cellStyle name="Normal_Sheet1 5" xfId="41535"/>
    <cellStyle name="Normal_Sheet1 5 2" xfId="41547"/>
    <cellStyle name="Normal_Sheet1 5 3" xfId="41548"/>
    <cellStyle name="Normal_Sheet1 5 4" xfId="41549"/>
    <cellStyle name="Normal_Sheet1 5 5" xfId="41550"/>
    <cellStyle name="Normal_Sheet1 5 6" xfId="41551"/>
    <cellStyle name="Normal_Sheet1 6" xfId="41552"/>
    <cellStyle name="Note 2" xfId="41483"/>
    <cellStyle name="Note 2 2" xfId="41484"/>
    <cellStyle name="Note 2 2 2" xfId="41485"/>
    <cellStyle name="Note 2 3" xfId="41486"/>
    <cellStyle name="Percent" xfId="4153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4" sqref="B4"/>
    </sheetView>
  </sheetViews>
  <sheetFormatPr defaultRowHeight="15.75"/>
  <cols>
    <col min="1" max="1" width="6.42578125" style="45" customWidth="1"/>
    <col min="2" max="2" width="70.5703125" style="45" bestFit="1" customWidth="1"/>
    <col min="3" max="4" width="9.140625" style="45"/>
    <col min="5" max="5" width="10.5703125" style="45" customWidth="1"/>
    <col min="6" max="6" width="1.5703125" style="45" bestFit="1" customWidth="1"/>
    <col min="7" max="256" width="9.140625" style="45"/>
    <col min="257" max="257" width="10.42578125" style="45" customWidth="1"/>
    <col min="258" max="258" width="61.7109375" style="45" bestFit="1" customWidth="1"/>
    <col min="259" max="260" width="9.140625" style="45"/>
    <col min="261" max="261" width="16.42578125" style="45" customWidth="1"/>
    <col min="262" max="512" width="9.140625" style="45"/>
    <col min="513" max="513" width="10.42578125" style="45" customWidth="1"/>
    <col min="514" max="514" width="61.7109375" style="45" bestFit="1" customWidth="1"/>
    <col min="515" max="516" width="9.140625" style="45"/>
    <col min="517" max="517" width="16.42578125" style="45" customWidth="1"/>
    <col min="518" max="768" width="9.140625" style="45"/>
    <col min="769" max="769" width="10.42578125" style="45" customWidth="1"/>
    <col min="770" max="770" width="61.7109375" style="45" bestFit="1" customWidth="1"/>
    <col min="771" max="772" width="9.140625" style="45"/>
    <col min="773" max="773" width="16.42578125" style="45" customWidth="1"/>
    <col min="774" max="1024" width="9.140625" style="45"/>
    <col min="1025" max="1025" width="10.42578125" style="45" customWidth="1"/>
    <col min="1026" max="1026" width="61.7109375" style="45" bestFit="1" customWidth="1"/>
    <col min="1027" max="1028" width="9.140625" style="45"/>
    <col min="1029" max="1029" width="16.42578125" style="45" customWidth="1"/>
    <col min="1030" max="1280" width="9.140625" style="45"/>
    <col min="1281" max="1281" width="10.42578125" style="45" customWidth="1"/>
    <col min="1282" max="1282" width="61.7109375" style="45" bestFit="1" customWidth="1"/>
    <col min="1283" max="1284" width="9.140625" style="45"/>
    <col min="1285" max="1285" width="16.42578125" style="45" customWidth="1"/>
    <col min="1286" max="1536" width="9.140625" style="45"/>
    <col min="1537" max="1537" width="10.42578125" style="45" customWidth="1"/>
    <col min="1538" max="1538" width="61.7109375" style="45" bestFit="1" customWidth="1"/>
    <col min="1539" max="1540" width="9.140625" style="45"/>
    <col min="1541" max="1541" width="16.42578125" style="45" customWidth="1"/>
    <col min="1542" max="1792" width="9.140625" style="45"/>
    <col min="1793" max="1793" width="10.42578125" style="45" customWidth="1"/>
    <col min="1794" max="1794" width="61.7109375" style="45" bestFit="1" customWidth="1"/>
    <col min="1795" max="1796" width="9.140625" style="45"/>
    <col min="1797" max="1797" width="16.42578125" style="45" customWidth="1"/>
    <col min="1798" max="2048" width="9.140625" style="45"/>
    <col min="2049" max="2049" width="10.42578125" style="45" customWidth="1"/>
    <col min="2050" max="2050" width="61.7109375" style="45" bestFit="1" customWidth="1"/>
    <col min="2051" max="2052" width="9.140625" style="45"/>
    <col min="2053" max="2053" width="16.42578125" style="45" customWidth="1"/>
    <col min="2054" max="2304" width="9.140625" style="45"/>
    <col min="2305" max="2305" width="10.42578125" style="45" customWidth="1"/>
    <col min="2306" max="2306" width="61.7109375" style="45" bestFit="1" customWidth="1"/>
    <col min="2307" max="2308" width="9.140625" style="45"/>
    <col min="2309" max="2309" width="16.42578125" style="45" customWidth="1"/>
    <col min="2310" max="2560" width="9.140625" style="45"/>
    <col min="2561" max="2561" width="10.42578125" style="45" customWidth="1"/>
    <col min="2562" max="2562" width="61.7109375" style="45" bestFit="1" customWidth="1"/>
    <col min="2563" max="2564" width="9.140625" style="45"/>
    <col min="2565" max="2565" width="16.42578125" style="45" customWidth="1"/>
    <col min="2566" max="2816" width="9.140625" style="45"/>
    <col min="2817" max="2817" width="10.42578125" style="45" customWidth="1"/>
    <col min="2818" max="2818" width="61.7109375" style="45" bestFit="1" customWidth="1"/>
    <col min="2819" max="2820" width="9.140625" style="45"/>
    <col min="2821" max="2821" width="16.42578125" style="45" customWidth="1"/>
    <col min="2822" max="3072" width="9.140625" style="45"/>
    <col min="3073" max="3073" width="10.42578125" style="45" customWidth="1"/>
    <col min="3074" max="3074" width="61.7109375" style="45" bestFit="1" customWidth="1"/>
    <col min="3075" max="3076" width="9.140625" style="45"/>
    <col min="3077" max="3077" width="16.42578125" style="45" customWidth="1"/>
    <col min="3078" max="3328" width="9.140625" style="45"/>
    <col min="3329" max="3329" width="10.42578125" style="45" customWidth="1"/>
    <col min="3330" max="3330" width="61.7109375" style="45" bestFit="1" customWidth="1"/>
    <col min="3331" max="3332" width="9.140625" style="45"/>
    <col min="3333" max="3333" width="16.42578125" style="45" customWidth="1"/>
    <col min="3334" max="3584" width="9.140625" style="45"/>
    <col min="3585" max="3585" width="10.42578125" style="45" customWidth="1"/>
    <col min="3586" max="3586" width="61.7109375" style="45" bestFit="1" customWidth="1"/>
    <col min="3587" max="3588" width="9.140625" style="45"/>
    <col min="3589" max="3589" width="16.42578125" style="45" customWidth="1"/>
    <col min="3590" max="3840" width="9.140625" style="45"/>
    <col min="3841" max="3841" width="10.42578125" style="45" customWidth="1"/>
    <col min="3842" max="3842" width="61.7109375" style="45" bestFit="1" customWidth="1"/>
    <col min="3843" max="3844" width="9.140625" style="45"/>
    <col min="3845" max="3845" width="16.42578125" style="45" customWidth="1"/>
    <col min="3846" max="4096" width="9.140625" style="45"/>
    <col min="4097" max="4097" width="10.42578125" style="45" customWidth="1"/>
    <col min="4098" max="4098" width="61.7109375" style="45" bestFit="1" customWidth="1"/>
    <col min="4099" max="4100" width="9.140625" style="45"/>
    <col min="4101" max="4101" width="16.42578125" style="45" customWidth="1"/>
    <col min="4102" max="4352" width="9.140625" style="45"/>
    <col min="4353" max="4353" width="10.42578125" style="45" customWidth="1"/>
    <col min="4354" max="4354" width="61.7109375" style="45" bestFit="1" customWidth="1"/>
    <col min="4355" max="4356" width="9.140625" style="45"/>
    <col min="4357" max="4357" width="16.42578125" style="45" customWidth="1"/>
    <col min="4358" max="4608" width="9.140625" style="45"/>
    <col min="4609" max="4609" width="10.42578125" style="45" customWidth="1"/>
    <col min="4610" max="4610" width="61.7109375" style="45" bestFit="1" customWidth="1"/>
    <col min="4611" max="4612" width="9.140625" style="45"/>
    <col min="4613" max="4613" width="16.42578125" style="45" customWidth="1"/>
    <col min="4614" max="4864" width="9.140625" style="45"/>
    <col min="4865" max="4865" width="10.42578125" style="45" customWidth="1"/>
    <col min="4866" max="4866" width="61.7109375" style="45" bestFit="1" customWidth="1"/>
    <col min="4867" max="4868" width="9.140625" style="45"/>
    <col min="4869" max="4869" width="16.42578125" style="45" customWidth="1"/>
    <col min="4870" max="5120" width="9.140625" style="45"/>
    <col min="5121" max="5121" width="10.42578125" style="45" customWidth="1"/>
    <col min="5122" max="5122" width="61.7109375" style="45" bestFit="1" customWidth="1"/>
    <col min="5123" max="5124" width="9.140625" style="45"/>
    <col min="5125" max="5125" width="16.42578125" style="45" customWidth="1"/>
    <col min="5126" max="5376" width="9.140625" style="45"/>
    <col min="5377" max="5377" width="10.42578125" style="45" customWidth="1"/>
    <col min="5378" max="5378" width="61.7109375" style="45" bestFit="1" customWidth="1"/>
    <col min="5379" max="5380" width="9.140625" style="45"/>
    <col min="5381" max="5381" width="16.42578125" style="45" customWidth="1"/>
    <col min="5382" max="5632" width="9.140625" style="45"/>
    <col min="5633" max="5633" width="10.42578125" style="45" customWidth="1"/>
    <col min="5634" max="5634" width="61.7109375" style="45" bestFit="1" customWidth="1"/>
    <col min="5635" max="5636" width="9.140625" style="45"/>
    <col min="5637" max="5637" width="16.42578125" style="45" customWidth="1"/>
    <col min="5638" max="5888" width="9.140625" style="45"/>
    <col min="5889" max="5889" width="10.42578125" style="45" customWidth="1"/>
    <col min="5890" max="5890" width="61.7109375" style="45" bestFit="1" customWidth="1"/>
    <col min="5891" max="5892" width="9.140625" style="45"/>
    <col min="5893" max="5893" width="16.42578125" style="45" customWidth="1"/>
    <col min="5894" max="6144" width="9.140625" style="45"/>
    <col min="6145" max="6145" width="10.42578125" style="45" customWidth="1"/>
    <col min="6146" max="6146" width="61.7109375" style="45" bestFit="1" customWidth="1"/>
    <col min="6147" max="6148" width="9.140625" style="45"/>
    <col min="6149" max="6149" width="16.42578125" style="45" customWidth="1"/>
    <col min="6150" max="6400" width="9.140625" style="45"/>
    <col min="6401" max="6401" width="10.42578125" style="45" customWidth="1"/>
    <col min="6402" max="6402" width="61.7109375" style="45" bestFit="1" customWidth="1"/>
    <col min="6403" max="6404" width="9.140625" style="45"/>
    <col min="6405" max="6405" width="16.42578125" style="45" customWidth="1"/>
    <col min="6406" max="6656" width="9.140625" style="45"/>
    <col min="6657" max="6657" width="10.42578125" style="45" customWidth="1"/>
    <col min="6658" max="6658" width="61.7109375" style="45" bestFit="1" customWidth="1"/>
    <col min="6659" max="6660" width="9.140625" style="45"/>
    <col min="6661" max="6661" width="16.42578125" style="45" customWidth="1"/>
    <col min="6662" max="6912" width="9.140625" style="45"/>
    <col min="6913" max="6913" width="10.42578125" style="45" customWidth="1"/>
    <col min="6914" max="6914" width="61.7109375" style="45" bestFit="1" customWidth="1"/>
    <col min="6915" max="6916" width="9.140625" style="45"/>
    <col min="6917" max="6917" width="16.42578125" style="45" customWidth="1"/>
    <col min="6918" max="7168" width="9.140625" style="45"/>
    <col min="7169" max="7169" width="10.42578125" style="45" customWidth="1"/>
    <col min="7170" max="7170" width="61.7109375" style="45" bestFit="1" customWidth="1"/>
    <col min="7171" max="7172" width="9.140625" style="45"/>
    <col min="7173" max="7173" width="16.42578125" style="45" customWidth="1"/>
    <col min="7174" max="7424" width="9.140625" style="45"/>
    <col min="7425" max="7425" width="10.42578125" style="45" customWidth="1"/>
    <col min="7426" max="7426" width="61.7109375" style="45" bestFit="1" customWidth="1"/>
    <col min="7427" max="7428" width="9.140625" style="45"/>
    <col min="7429" max="7429" width="16.42578125" style="45" customWidth="1"/>
    <col min="7430" max="7680" width="9.140625" style="45"/>
    <col min="7681" max="7681" width="10.42578125" style="45" customWidth="1"/>
    <col min="7682" max="7682" width="61.7109375" style="45" bestFit="1" customWidth="1"/>
    <col min="7683" max="7684" width="9.140625" style="45"/>
    <col min="7685" max="7685" width="16.42578125" style="45" customWidth="1"/>
    <col min="7686" max="7936" width="9.140625" style="45"/>
    <col min="7937" max="7937" width="10.42578125" style="45" customWidth="1"/>
    <col min="7938" max="7938" width="61.7109375" style="45" bestFit="1" customWidth="1"/>
    <col min="7939" max="7940" width="9.140625" style="45"/>
    <col min="7941" max="7941" width="16.42578125" style="45" customWidth="1"/>
    <col min="7942" max="8192" width="9.140625" style="45"/>
    <col min="8193" max="8193" width="10.42578125" style="45" customWidth="1"/>
    <col min="8194" max="8194" width="61.7109375" style="45" bestFit="1" customWidth="1"/>
    <col min="8195" max="8196" width="9.140625" style="45"/>
    <col min="8197" max="8197" width="16.42578125" style="45" customWidth="1"/>
    <col min="8198" max="8448" width="9.140625" style="45"/>
    <col min="8449" max="8449" width="10.42578125" style="45" customWidth="1"/>
    <col min="8450" max="8450" width="61.7109375" style="45" bestFit="1" customWidth="1"/>
    <col min="8451" max="8452" width="9.140625" style="45"/>
    <col min="8453" max="8453" width="16.42578125" style="45" customWidth="1"/>
    <col min="8454" max="8704" width="9.140625" style="45"/>
    <col min="8705" max="8705" width="10.42578125" style="45" customWidth="1"/>
    <col min="8706" max="8706" width="61.7109375" style="45" bestFit="1" customWidth="1"/>
    <col min="8707" max="8708" width="9.140625" style="45"/>
    <col min="8709" max="8709" width="16.42578125" style="45" customWidth="1"/>
    <col min="8710" max="8960" width="9.140625" style="45"/>
    <col min="8961" max="8961" width="10.42578125" style="45" customWidth="1"/>
    <col min="8962" max="8962" width="61.7109375" style="45" bestFit="1" customWidth="1"/>
    <col min="8963" max="8964" width="9.140625" style="45"/>
    <col min="8965" max="8965" width="16.42578125" style="45" customWidth="1"/>
    <col min="8966" max="9216" width="9.140625" style="45"/>
    <col min="9217" max="9217" width="10.42578125" style="45" customWidth="1"/>
    <col min="9218" max="9218" width="61.7109375" style="45" bestFit="1" customWidth="1"/>
    <col min="9219" max="9220" width="9.140625" style="45"/>
    <col min="9221" max="9221" width="16.42578125" style="45" customWidth="1"/>
    <col min="9222" max="9472" width="9.140625" style="45"/>
    <col min="9473" max="9473" width="10.42578125" style="45" customWidth="1"/>
    <col min="9474" max="9474" width="61.7109375" style="45" bestFit="1" customWidth="1"/>
    <col min="9475" max="9476" width="9.140625" style="45"/>
    <col min="9477" max="9477" width="16.42578125" style="45" customWidth="1"/>
    <col min="9478" max="9728" width="9.140625" style="45"/>
    <col min="9729" max="9729" width="10.42578125" style="45" customWidth="1"/>
    <col min="9730" max="9730" width="61.7109375" style="45" bestFit="1" customWidth="1"/>
    <col min="9731" max="9732" width="9.140625" style="45"/>
    <col min="9733" max="9733" width="16.42578125" style="45" customWidth="1"/>
    <col min="9734" max="9984" width="9.140625" style="45"/>
    <col min="9985" max="9985" width="10.42578125" style="45" customWidth="1"/>
    <col min="9986" max="9986" width="61.7109375" style="45" bestFit="1" customWidth="1"/>
    <col min="9987" max="9988" width="9.140625" style="45"/>
    <col min="9989" max="9989" width="16.42578125" style="45" customWidth="1"/>
    <col min="9990" max="10240" width="9.140625" style="45"/>
    <col min="10241" max="10241" width="10.42578125" style="45" customWidth="1"/>
    <col min="10242" max="10242" width="61.7109375" style="45" bestFit="1" customWidth="1"/>
    <col min="10243" max="10244" width="9.140625" style="45"/>
    <col min="10245" max="10245" width="16.42578125" style="45" customWidth="1"/>
    <col min="10246" max="10496" width="9.140625" style="45"/>
    <col min="10497" max="10497" width="10.42578125" style="45" customWidth="1"/>
    <col min="10498" max="10498" width="61.7109375" style="45" bestFit="1" customWidth="1"/>
    <col min="10499" max="10500" width="9.140625" style="45"/>
    <col min="10501" max="10501" width="16.42578125" style="45" customWidth="1"/>
    <col min="10502" max="10752" width="9.140625" style="45"/>
    <col min="10753" max="10753" width="10.42578125" style="45" customWidth="1"/>
    <col min="10754" max="10754" width="61.7109375" style="45" bestFit="1" customWidth="1"/>
    <col min="10755" max="10756" width="9.140625" style="45"/>
    <col min="10757" max="10757" width="16.42578125" style="45" customWidth="1"/>
    <col min="10758" max="11008" width="9.140625" style="45"/>
    <col min="11009" max="11009" width="10.42578125" style="45" customWidth="1"/>
    <col min="11010" max="11010" width="61.7109375" style="45" bestFit="1" customWidth="1"/>
    <col min="11011" max="11012" width="9.140625" style="45"/>
    <col min="11013" max="11013" width="16.42578125" style="45" customWidth="1"/>
    <col min="11014" max="11264" width="9.140625" style="45"/>
    <col min="11265" max="11265" width="10.42578125" style="45" customWidth="1"/>
    <col min="11266" max="11266" width="61.7109375" style="45" bestFit="1" customWidth="1"/>
    <col min="11267" max="11268" width="9.140625" style="45"/>
    <col min="11269" max="11269" width="16.42578125" style="45" customWidth="1"/>
    <col min="11270" max="11520" width="9.140625" style="45"/>
    <col min="11521" max="11521" width="10.42578125" style="45" customWidth="1"/>
    <col min="11522" max="11522" width="61.7109375" style="45" bestFit="1" customWidth="1"/>
    <col min="11523" max="11524" width="9.140625" style="45"/>
    <col min="11525" max="11525" width="16.42578125" style="45" customWidth="1"/>
    <col min="11526" max="11776" width="9.140625" style="45"/>
    <col min="11777" max="11777" width="10.42578125" style="45" customWidth="1"/>
    <col min="11778" max="11778" width="61.7109375" style="45" bestFit="1" customWidth="1"/>
    <col min="11779" max="11780" width="9.140625" style="45"/>
    <col min="11781" max="11781" width="16.42578125" style="45" customWidth="1"/>
    <col min="11782" max="12032" width="9.140625" style="45"/>
    <col min="12033" max="12033" width="10.42578125" style="45" customWidth="1"/>
    <col min="12034" max="12034" width="61.7109375" style="45" bestFit="1" customWidth="1"/>
    <col min="12035" max="12036" width="9.140625" style="45"/>
    <col min="12037" max="12037" width="16.42578125" style="45" customWidth="1"/>
    <col min="12038" max="12288" width="9.140625" style="45"/>
    <col min="12289" max="12289" width="10.42578125" style="45" customWidth="1"/>
    <col min="12290" max="12290" width="61.7109375" style="45" bestFit="1" customWidth="1"/>
    <col min="12291" max="12292" width="9.140625" style="45"/>
    <col min="12293" max="12293" width="16.42578125" style="45" customWidth="1"/>
    <col min="12294" max="12544" width="9.140625" style="45"/>
    <col min="12545" max="12545" width="10.42578125" style="45" customWidth="1"/>
    <col min="12546" max="12546" width="61.7109375" style="45" bestFit="1" customWidth="1"/>
    <col min="12547" max="12548" width="9.140625" style="45"/>
    <col min="12549" max="12549" width="16.42578125" style="45" customWidth="1"/>
    <col min="12550" max="12800" width="9.140625" style="45"/>
    <col min="12801" max="12801" width="10.42578125" style="45" customWidth="1"/>
    <col min="12802" max="12802" width="61.7109375" style="45" bestFit="1" customWidth="1"/>
    <col min="12803" max="12804" width="9.140625" style="45"/>
    <col min="12805" max="12805" width="16.42578125" style="45" customWidth="1"/>
    <col min="12806" max="13056" width="9.140625" style="45"/>
    <col min="13057" max="13057" width="10.42578125" style="45" customWidth="1"/>
    <col min="13058" max="13058" width="61.7109375" style="45" bestFit="1" customWidth="1"/>
    <col min="13059" max="13060" width="9.140625" style="45"/>
    <col min="13061" max="13061" width="16.42578125" style="45" customWidth="1"/>
    <col min="13062" max="13312" width="9.140625" style="45"/>
    <col min="13313" max="13313" width="10.42578125" style="45" customWidth="1"/>
    <col min="13314" max="13314" width="61.7109375" style="45" bestFit="1" customWidth="1"/>
    <col min="13315" max="13316" width="9.140625" style="45"/>
    <col min="13317" max="13317" width="16.42578125" style="45" customWidth="1"/>
    <col min="13318" max="13568" width="9.140625" style="45"/>
    <col min="13569" max="13569" width="10.42578125" style="45" customWidth="1"/>
    <col min="13570" max="13570" width="61.7109375" style="45" bestFit="1" customWidth="1"/>
    <col min="13571" max="13572" width="9.140625" style="45"/>
    <col min="13573" max="13573" width="16.42578125" style="45" customWidth="1"/>
    <col min="13574" max="13824" width="9.140625" style="45"/>
    <col min="13825" max="13825" width="10.42578125" style="45" customWidth="1"/>
    <col min="13826" max="13826" width="61.7109375" style="45" bestFit="1" customWidth="1"/>
    <col min="13827" max="13828" width="9.140625" style="45"/>
    <col min="13829" max="13829" width="16.42578125" style="45" customWidth="1"/>
    <col min="13830" max="14080" width="9.140625" style="45"/>
    <col min="14081" max="14081" width="10.42578125" style="45" customWidth="1"/>
    <col min="14082" max="14082" width="61.7109375" style="45" bestFit="1" customWidth="1"/>
    <col min="14083" max="14084" width="9.140625" style="45"/>
    <col min="14085" max="14085" width="16.42578125" style="45" customWidth="1"/>
    <col min="14086" max="14336" width="9.140625" style="45"/>
    <col min="14337" max="14337" width="10.42578125" style="45" customWidth="1"/>
    <col min="14338" max="14338" width="61.7109375" style="45" bestFit="1" customWidth="1"/>
    <col min="14339" max="14340" width="9.140625" style="45"/>
    <col min="14341" max="14341" width="16.42578125" style="45" customWidth="1"/>
    <col min="14342" max="14592" width="9.140625" style="45"/>
    <col min="14593" max="14593" width="10.42578125" style="45" customWidth="1"/>
    <col min="14594" max="14594" width="61.7109375" style="45" bestFit="1" customWidth="1"/>
    <col min="14595" max="14596" width="9.140625" style="45"/>
    <col min="14597" max="14597" width="16.42578125" style="45" customWidth="1"/>
    <col min="14598" max="14848" width="9.140625" style="45"/>
    <col min="14849" max="14849" width="10.42578125" style="45" customWidth="1"/>
    <col min="14850" max="14850" width="61.7109375" style="45" bestFit="1" customWidth="1"/>
    <col min="14851" max="14852" width="9.140625" style="45"/>
    <col min="14853" max="14853" width="16.42578125" style="45" customWidth="1"/>
    <col min="14854" max="15104" width="9.140625" style="45"/>
    <col min="15105" max="15105" width="10.42578125" style="45" customWidth="1"/>
    <col min="15106" max="15106" width="61.7109375" style="45" bestFit="1" customWidth="1"/>
    <col min="15107" max="15108" width="9.140625" style="45"/>
    <col min="15109" max="15109" width="16.42578125" style="45" customWidth="1"/>
    <col min="15110" max="15360" width="9.140625" style="45"/>
    <col min="15361" max="15361" width="10.42578125" style="45" customWidth="1"/>
    <col min="15362" max="15362" width="61.7109375" style="45" bestFit="1" customWidth="1"/>
    <col min="15363" max="15364" width="9.140625" style="45"/>
    <col min="15365" max="15365" width="16.42578125" style="45" customWidth="1"/>
    <col min="15366" max="15616" width="9.140625" style="45"/>
    <col min="15617" max="15617" width="10.42578125" style="45" customWidth="1"/>
    <col min="15618" max="15618" width="61.7109375" style="45" bestFit="1" customWidth="1"/>
    <col min="15619" max="15620" width="9.140625" style="45"/>
    <col min="15621" max="15621" width="16.42578125" style="45" customWidth="1"/>
    <col min="15622" max="15872" width="9.140625" style="45"/>
    <col min="15873" max="15873" width="10.42578125" style="45" customWidth="1"/>
    <col min="15874" max="15874" width="61.7109375" style="45" bestFit="1" customWidth="1"/>
    <col min="15875" max="15876" width="9.140625" style="45"/>
    <col min="15877" max="15877" width="16.42578125" style="45" customWidth="1"/>
    <col min="15878" max="16128" width="9.140625" style="45"/>
    <col min="16129" max="16129" width="10.42578125" style="45" customWidth="1"/>
    <col min="16130" max="16130" width="61.7109375" style="45" bestFit="1" customWidth="1"/>
    <col min="16131" max="16132" width="9.140625" style="45"/>
    <col min="16133" max="16133" width="16.42578125" style="45" customWidth="1"/>
    <col min="16134" max="16384" width="9.140625" style="45"/>
  </cols>
  <sheetData>
    <row r="1" spans="1:13" ht="20.25">
      <c r="A1" s="2179" t="s">
        <v>76</v>
      </c>
      <c r="B1" s="2179"/>
      <c r="C1" s="43"/>
      <c r="D1" s="43"/>
      <c r="E1" s="43"/>
      <c r="F1" s="44"/>
      <c r="G1" s="44"/>
      <c r="H1" s="44"/>
      <c r="I1" s="44"/>
    </row>
    <row r="2" spans="1:13" s="48" customFormat="1">
      <c r="A2" s="2180" t="s">
        <v>243</v>
      </c>
      <c r="B2" s="2180"/>
      <c r="C2" s="46"/>
      <c r="D2" s="46"/>
      <c r="E2" s="46"/>
      <c r="F2" s="47"/>
      <c r="G2" s="47"/>
      <c r="H2" s="47"/>
      <c r="I2" s="47"/>
    </row>
    <row r="3" spans="1:13">
      <c r="A3" s="49" t="s">
        <v>77</v>
      </c>
      <c r="B3" s="50" t="s">
        <v>78</v>
      </c>
      <c r="C3" s="51"/>
      <c r="D3" s="52"/>
    </row>
    <row r="4" spans="1:13">
      <c r="A4" s="52">
        <v>1</v>
      </c>
      <c r="B4" s="51" t="s">
        <v>79</v>
      </c>
      <c r="C4" s="51"/>
      <c r="D4" s="52"/>
    </row>
    <row r="5" spans="1:13">
      <c r="A5" s="52"/>
      <c r="B5" s="49" t="s">
        <v>80</v>
      </c>
      <c r="C5" s="51"/>
      <c r="D5" s="52"/>
    </row>
    <row r="6" spans="1:13" ht="15.75" customHeight="1">
      <c r="A6" s="52">
        <v>2</v>
      </c>
      <c r="B6" s="51" t="s">
        <v>71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</row>
    <row r="7" spans="1:13">
      <c r="A7" s="52">
        <v>3</v>
      </c>
      <c r="B7" s="51" t="s">
        <v>72</v>
      </c>
      <c r="C7" s="51"/>
      <c r="D7" s="51"/>
      <c r="E7" s="51"/>
    </row>
    <row r="8" spans="1:13">
      <c r="A8" s="52">
        <v>4</v>
      </c>
      <c r="B8" s="55" t="s">
        <v>73</v>
      </c>
      <c r="C8" s="51"/>
      <c r="D8" s="51"/>
      <c r="E8" s="51"/>
    </row>
    <row r="9" spans="1:13">
      <c r="A9" s="52">
        <v>5</v>
      </c>
      <c r="B9" s="51" t="s">
        <v>81</v>
      </c>
      <c r="C9" s="51"/>
      <c r="D9" s="51"/>
      <c r="E9" s="51"/>
    </row>
    <row r="10" spans="1:13">
      <c r="A10" s="52">
        <v>6</v>
      </c>
      <c r="B10" s="51" t="s">
        <v>74</v>
      </c>
      <c r="C10" s="51"/>
      <c r="D10" s="51"/>
      <c r="E10" s="51"/>
    </row>
    <row r="11" spans="1:13">
      <c r="A11" s="52">
        <v>7</v>
      </c>
      <c r="B11" s="51" t="s">
        <v>82</v>
      </c>
      <c r="C11" s="51"/>
      <c r="D11" s="51"/>
      <c r="E11" s="51"/>
    </row>
    <row r="12" spans="1:13" s="50" customFormat="1">
      <c r="A12" s="52"/>
      <c r="B12" s="50" t="s">
        <v>83</v>
      </c>
      <c r="C12" s="49"/>
      <c r="D12" s="49"/>
      <c r="E12" s="49"/>
      <c r="J12" s="45"/>
    </row>
    <row r="13" spans="1:13">
      <c r="A13" s="52">
        <v>8</v>
      </c>
      <c r="B13" s="45" t="s">
        <v>84</v>
      </c>
      <c r="C13" s="51"/>
      <c r="D13" s="51"/>
      <c r="E13" s="51"/>
      <c r="G13" s="52"/>
      <c r="I13" s="51"/>
      <c r="J13" s="51"/>
      <c r="K13" s="51"/>
    </row>
    <row r="14" spans="1:13">
      <c r="A14" s="52">
        <v>9</v>
      </c>
      <c r="B14" s="45" t="s">
        <v>85</v>
      </c>
      <c r="C14" s="51"/>
      <c r="D14" s="51"/>
      <c r="E14" s="51"/>
      <c r="G14" s="52"/>
      <c r="I14" s="51"/>
      <c r="J14" s="51"/>
      <c r="K14" s="51"/>
    </row>
    <row r="15" spans="1:13">
      <c r="A15" s="52">
        <v>10</v>
      </c>
      <c r="B15" s="51" t="s">
        <v>86</v>
      </c>
      <c r="C15" s="51"/>
      <c r="D15" s="51"/>
      <c r="E15" s="51"/>
      <c r="G15" s="52"/>
      <c r="H15" s="51"/>
      <c r="I15" s="51"/>
      <c r="J15" s="51"/>
      <c r="K15" s="51"/>
    </row>
    <row r="16" spans="1:13">
      <c r="A16" s="52">
        <v>11</v>
      </c>
      <c r="B16" s="51" t="s">
        <v>87</v>
      </c>
      <c r="C16" s="51"/>
      <c r="D16" s="51"/>
      <c r="E16" s="51"/>
      <c r="G16" s="52"/>
      <c r="H16" s="51"/>
      <c r="I16" s="51"/>
      <c r="J16" s="51"/>
      <c r="K16" s="51"/>
    </row>
    <row r="17" spans="1:11">
      <c r="A17" s="52">
        <v>12</v>
      </c>
      <c r="B17" s="51" t="s">
        <v>88</v>
      </c>
      <c r="C17" s="51"/>
      <c r="D17" s="51"/>
      <c r="E17" s="51"/>
      <c r="G17" s="52"/>
      <c r="H17" s="51"/>
      <c r="I17" s="51"/>
      <c r="J17" s="51"/>
      <c r="K17" s="51"/>
    </row>
    <row r="18" spans="1:11">
      <c r="A18" s="52">
        <v>13</v>
      </c>
      <c r="B18" s="51" t="s">
        <v>89</v>
      </c>
      <c r="C18" s="51"/>
      <c r="D18" s="51"/>
      <c r="E18" s="51"/>
      <c r="G18" s="52"/>
      <c r="H18" s="51"/>
      <c r="I18" s="51"/>
      <c r="J18" s="51"/>
      <c r="K18" s="51"/>
    </row>
    <row r="19" spans="1:11">
      <c r="A19" s="52">
        <v>14</v>
      </c>
      <c r="B19" s="51" t="s">
        <v>90</v>
      </c>
      <c r="C19" s="51"/>
      <c r="D19" s="51"/>
      <c r="E19" s="51"/>
      <c r="G19" s="52"/>
      <c r="H19" s="51"/>
      <c r="I19" s="51"/>
      <c r="J19" s="51"/>
      <c r="K19" s="51"/>
    </row>
    <row r="20" spans="1:11">
      <c r="A20" s="52">
        <v>15</v>
      </c>
      <c r="B20" s="51" t="s">
        <v>91</v>
      </c>
      <c r="C20" s="51"/>
      <c r="D20" s="51"/>
      <c r="E20" s="51"/>
      <c r="G20" s="52"/>
      <c r="H20" s="51"/>
      <c r="I20" s="51"/>
      <c r="J20" s="51"/>
      <c r="K20" s="51"/>
    </row>
    <row r="21" spans="1:11">
      <c r="A21" s="52">
        <v>16</v>
      </c>
      <c r="B21" s="51" t="s">
        <v>92</v>
      </c>
      <c r="C21" s="51"/>
      <c r="D21" s="51"/>
      <c r="E21" s="51"/>
      <c r="G21" s="52"/>
      <c r="H21" s="51"/>
      <c r="I21" s="51"/>
      <c r="J21" s="51"/>
      <c r="K21" s="51"/>
    </row>
    <row r="22" spans="1:11">
      <c r="A22" s="52">
        <v>17</v>
      </c>
      <c r="B22" s="51" t="s">
        <v>93</v>
      </c>
      <c r="C22" s="51"/>
      <c r="D22" s="51"/>
      <c r="E22" s="51"/>
      <c r="G22" s="52"/>
      <c r="H22" s="51"/>
      <c r="I22" s="51"/>
      <c r="J22" s="51"/>
      <c r="K22" s="51"/>
    </row>
    <row r="23" spans="1:11">
      <c r="A23" s="52">
        <v>18</v>
      </c>
      <c r="B23" s="56" t="s">
        <v>94</v>
      </c>
      <c r="C23" s="51"/>
      <c r="D23" s="51"/>
      <c r="E23" s="51"/>
      <c r="G23" s="52"/>
      <c r="H23" s="56"/>
      <c r="I23" s="51"/>
      <c r="J23" s="51"/>
      <c r="K23" s="51"/>
    </row>
    <row r="24" spans="1:11">
      <c r="A24" s="52">
        <v>19</v>
      </c>
      <c r="B24" s="51" t="s">
        <v>95</v>
      </c>
      <c r="C24" s="51"/>
      <c r="D24" s="51"/>
      <c r="E24" s="51"/>
      <c r="G24" s="52"/>
      <c r="H24" s="51"/>
      <c r="I24" s="51"/>
      <c r="J24" s="51"/>
      <c r="K24" s="51"/>
    </row>
    <row r="25" spans="1:11">
      <c r="A25" s="52">
        <v>20</v>
      </c>
      <c r="B25" s="51" t="s">
        <v>96</v>
      </c>
      <c r="C25" s="51"/>
      <c r="D25" s="51"/>
      <c r="E25" s="51"/>
      <c r="G25" s="52"/>
      <c r="H25" s="51"/>
      <c r="I25" s="51"/>
      <c r="J25" s="51"/>
      <c r="K25" s="51"/>
    </row>
    <row r="26" spans="1:11">
      <c r="A26" s="52">
        <v>21</v>
      </c>
      <c r="B26" s="51" t="s">
        <v>97</v>
      </c>
      <c r="C26" s="51"/>
      <c r="D26" s="51"/>
      <c r="E26" s="51"/>
      <c r="G26" s="52"/>
      <c r="H26" s="51"/>
      <c r="I26" s="51"/>
      <c r="J26" s="51"/>
      <c r="K26" s="51"/>
    </row>
    <row r="27" spans="1:11">
      <c r="A27" s="52">
        <v>22</v>
      </c>
      <c r="B27" s="51" t="s">
        <v>98</v>
      </c>
      <c r="C27" s="51"/>
      <c r="D27" s="51"/>
      <c r="E27" s="51"/>
      <c r="G27" s="52"/>
      <c r="H27" s="51"/>
      <c r="I27" s="51"/>
      <c r="J27" s="51"/>
      <c r="K27" s="51"/>
    </row>
    <row r="28" spans="1:11">
      <c r="A28" s="52">
        <v>23</v>
      </c>
      <c r="B28" s="51" t="s">
        <v>99</v>
      </c>
      <c r="C28" s="51"/>
      <c r="D28" s="51"/>
      <c r="E28" s="51"/>
      <c r="G28" s="52"/>
      <c r="H28" s="51"/>
      <c r="I28" s="51"/>
      <c r="J28" s="51"/>
      <c r="K28" s="51"/>
    </row>
    <row r="29" spans="1:11">
      <c r="A29" s="52">
        <v>24</v>
      </c>
      <c r="B29" s="51" t="s">
        <v>100</v>
      </c>
      <c r="C29" s="51"/>
      <c r="D29" s="51"/>
      <c r="E29" s="51"/>
      <c r="G29" s="52"/>
      <c r="H29" s="51"/>
      <c r="I29" s="51"/>
      <c r="J29" s="51"/>
      <c r="K29" s="51"/>
    </row>
    <row r="30" spans="1:11">
      <c r="A30" s="52">
        <v>25</v>
      </c>
      <c r="B30" s="51" t="s">
        <v>101</v>
      </c>
      <c r="C30" s="51"/>
      <c r="D30" s="51"/>
      <c r="E30" s="51"/>
      <c r="G30" s="52"/>
      <c r="H30" s="51"/>
      <c r="I30" s="51"/>
      <c r="J30" s="51"/>
      <c r="K30" s="51"/>
    </row>
    <row r="31" spans="1:11">
      <c r="A31" s="52">
        <v>26</v>
      </c>
      <c r="B31" s="51" t="s">
        <v>102</v>
      </c>
      <c r="C31" s="51"/>
      <c r="D31" s="51"/>
      <c r="E31" s="51"/>
      <c r="G31" s="52"/>
      <c r="H31" s="51"/>
      <c r="I31" s="51"/>
      <c r="J31" s="51"/>
      <c r="K31" s="51"/>
    </row>
    <row r="32" spans="1:11">
      <c r="A32" s="52">
        <v>27</v>
      </c>
      <c r="B32" s="56" t="s">
        <v>103</v>
      </c>
      <c r="C32" s="51"/>
      <c r="D32" s="51"/>
      <c r="E32" s="51"/>
      <c r="G32" s="52"/>
      <c r="H32" s="56"/>
      <c r="I32" s="51"/>
      <c r="J32" s="51"/>
      <c r="K32" s="51"/>
    </row>
    <row r="33" spans="1:11">
      <c r="A33" s="52">
        <v>28</v>
      </c>
      <c r="B33" s="56" t="s">
        <v>104</v>
      </c>
      <c r="C33" s="51"/>
      <c r="D33" s="51"/>
      <c r="E33" s="51"/>
      <c r="G33" s="52"/>
      <c r="H33" s="56"/>
      <c r="I33" s="51"/>
      <c r="J33" s="51"/>
      <c r="K33" s="51"/>
    </row>
    <row r="34" spans="1:11">
      <c r="A34" s="52"/>
      <c r="B34" s="49" t="s">
        <v>105</v>
      </c>
      <c r="C34" s="51"/>
      <c r="D34" s="51"/>
      <c r="E34" s="51"/>
      <c r="G34" s="52"/>
      <c r="H34" s="56"/>
      <c r="I34" s="51"/>
      <c r="J34" s="51"/>
      <c r="K34" s="51"/>
    </row>
    <row r="35" spans="1:11">
      <c r="A35" s="52">
        <v>29</v>
      </c>
      <c r="B35" s="51" t="s">
        <v>106</v>
      </c>
      <c r="C35" s="51"/>
      <c r="D35" s="51"/>
      <c r="E35" s="51"/>
      <c r="J35" s="50"/>
    </row>
    <row r="36" spans="1:11">
      <c r="A36" s="52">
        <v>30</v>
      </c>
      <c r="B36" s="45" t="s">
        <v>107</v>
      </c>
      <c r="C36" s="51"/>
      <c r="D36" s="51"/>
      <c r="E36" s="51"/>
      <c r="H36" s="51"/>
      <c r="I36" s="51"/>
      <c r="J36" s="51"/>
      <c r="K36" s="51"/>
    </row>
    <row r="37" spans="1:11">
      <c r="A37" s="57">
        <v>31</v>
      </c>
      <c r="B37" s="51" t="s">
        <v>108</v>
      </c>
      <c r="C37" s="51"/>
      <c r="D37" s="51"/>
      <c r="E37" s="51"/>
      <c r="H37" s="51"/>
      <c r="I37" s="51"/>
      <c r="J37" s="51"/>
      <c r="K37" s="51"/>
    </row>
    <row r="38" spans="1:11">
      <c r="A38" s="52"/>
      <c r="B38" s="58" t="s">
        <v>109</v>
      </c>
      <c r="C38" s="51"/>
      <c r="D38" s="51"/>
      <c r="E38" s="51"/>
      <c r="J38" s="51"/>
    </row>
    <row r="39" spans="1:11">
      <c r="A39" s="52">
        <v>32</v>
      </c>
      <c r="B39" s="51" t="s">
        <v>110</v>
      </c>
      <c r="J39" s="51"/>
    </row>
    <row r="40" spans="1:11">
      <c r="A40" s="52">
        <v>33</v>
      </c>
      <c r="B40" s="51" t="s">
        <v>111</v>
      </c>
      <c r="J40" s="51"/>
    </row>
    <row r="41" spans="1:11">
      <c r="A41" s="52">
        <v>34</v>
      </c>
      <c r="B41" s="51" t="s">
        <v>112</v>
      </c>
      <c r="C41" s="51"/>
      <c r="D41" s="51"/>
      <c r="E41" s="51"/>
      <c r="J41" s="51"/>
    </row>
    <row r="42" spans="1:11">
      <c r="A42" s="52">
        <v>35</v>
      </c>
      <c r="B42" s="51" t="s">
        <v>113</v>
      </c>
      <c r="C42" s="51"/>
      <c r="D42" s="51"/>
      <c r="E42" s="51"/>
      <c r="J42" s="51"/>
    </row>
    <row r="43" spans="1:11">
      <c r="A43" s="52">
        <v>36</v>
      </c>
      <c r="B43" s="45" t="s">
        <v>114</v>
      </c>
      <c r="C43" s="51"/>
      <c r="D43" s="51"/>
      <c r="E43" s="51"/>
      <c r="J43" s="49"/>
    </row>
    <row r="44" spans="1:11">
      <c r="A44" s="52">
        <v>37</v>
      </c>
      <c r="B44" s="45" t="s">
        <v>115</v>
      </c>
      <c r="C44" s="51"/>
      <c r="D44" s="51"/>
      <c r="E44" s="51"/>
      <c r="J44" s="49"/>
    </row>
    <row r="45" spans="1:11">
      <c r="A45" s="52">
        <v>38</v>
      </c>
      <c r="B45" s="45" t="s">
        <v>116</v>
      </c>
      <c r="C45" s="51"/>
      <c r="D45" s="51"/>
      <c r="E45" s="51"/>
      <c r="J45" s="51"/>
    </row>
    <row r="46" spans="1:11">
      <c r="A46" s="52">
        <v>39</v>
      </c>
      <c r="B46" s="45" t="s">
        <v>117</v>
      </c>
      <c r="C46" s="51"/>
      <c r="D46" s="51"/>
      <c r="E46" s="51"/>
      <c r="J46" s="51"/>
    </row>
    <row r="47" spans="1:11">
      <c r="A47" s="52">
        <v>40</v>
      </c>
      <c r="B47" s="45" t="s">
        <v>118</v>
      </c>
      <c r="C47" s="51"/>
      <c r="D47" s="51"/>
      <c r="E47" s="51"/>
      <c r="F47" s="45" t="s">
        <v>119</v>
      </c>
      <c r="J47" s="51"/>
    </row>
    <row r="48" spans="1:11">
      <c r="A48" s="52">
        <v>41</v>
      </c>
      <c r="B48" s="45" t="s">
        <v>120</v>
      </c>
      <c r="C48" s="51"/>
      <c r="D48" s="51"/>
      <c r="E48" s="51"/>
      <c r="J48" s="49"/>
    </row>
    <row r="49" spans="1:10">
      <c r="A49" s="52">
        <v>42</v>
      </c>
      <c r="B49" s="45" t="s">
        <v>121</v>
      </c>
      <c r="C49" s="51"/>
      <c r="D49" s="51"/>
      <c r="E49" s="51"/>
      <c r="J49" s="49"/>
    </row>
    <row r="50" spans="1:10">
      <c r="A50" s="52">
        <v>43</v>
      </c>
      <c r="B50" s="45" t="s">
        <v>122</v>
      </c>
      <c r="C50" s="51"/>
      <c r="D50" s="51"/>
      <c r="E50" s="51"/>
      <c r="J50" s="49"/>
    </row>
    <row r="51" spans="1:10">
      <c r="A51" s="52">
        <v>44</v>
      </c>
      <c r="B51" s="51" t="s">
        <v>123</v>
      </c>
      <c r="C51" s="51"/>
      <c r="D51" s="51"/>
      <c r="E51" s="51"/>
      <c r="J51" s="49"/>
    </row>
    <row r="52" spans="1:10">
      <c r="A52" s="52">
        <v>45</v>
      </c>
      <c r="B52" s="45" t="s">
        <v>124</v>
      </c>
      <c r="C52" s="51"/>
      <c r="D52" s="51"/>
      <c r="E52" s="51"/>
      <c r="J52" s="49"/>
    </row>
    <row r="53" spans="1:10">
      <c r="A53" s="52">
        <v>46</v>
      </c>
      <c r="B53" s="45" t="s">
        <v>125</v>
      </c>
      <c r="C53" s="51"/>
      <c r="D53" s="51"/>
      <c r="E53" s="51"/>
      <c r="J53" s="49"/>
    </row>
    <row r="54" spans="1:10">
      <c r="A54" s="52"/>
      <c r="B54" s="50" t="s">
        <v>126</v>
      </c>
      <c r="C54" s="51"/>
      <c r="D54" s="51"/>
      <c r="E54" s="51"/>
      <c r="J54" s="51"/>
    </row>
    <row r="55" spans="1:10">
      <c r="A55" s="52">
        <v>47</v>
      </c>
      <c r="B55" s="45" t="s">
        <v>127</v>
      </c>
      <c r="C55" s="51"/>
      <c r="D55" s="51"/>
      <c r="E55" s="51"/>
      <c r="J55" s="51"/>
    </row>
    <row r="56" spans="1:10">
      <c r="A56" s="52">
        <v>48</v>
      </c>
      <c r="B56" s="45" t="s">
        <v>126</v>
      </c>
      <c r="C56" s="51"/>
      <c r="D56" s="51"/>
      <c r="E56" s="51"/>
      <c r="J56" s="51"/>
    </row>
    <row r="57" spans="1:10">
      <c r="A57" s="52">
        <v>49</v>
      </c>
      <c r="B57" s="45" t="s">
        <v>128</v>
      </c>
      <c r="C57" s="51"/>
      <c r="D57" s="51"/>
      <c r="E57" s="51"/>
    </row>
    <row r="58" spans="1:10">
      <c r="A58" s="52"/>
      <c r="B58" s="50" t="s">
        <v>129</v>
      </c>
      <c r="J58" s="56"/>
    </row>
    <row r="59" spans="1:10">
      <c r="A59" s="52">
        <v>50</v>
      </c>
      <c r="B59" s="45" t="s">
        <v>130</v>
      </c>
    </row>
    <row r="60" spans="1:10">
      <c r="A60" s="52">
        <v>51</v>
      </c>
      <c r="B60" s="45" t="s">
        <v>131</v>
      </c>
      <c r="C60" s="51"/>
      <c r="D60" s="51"/>
      <c r="E60" s="51"/>
      <c r="J60" s="56"/>
    </row>
    <row r="61" spans="1:10">
      <c r="A61" s="52">
        <v>52</v>
      </c>
      <c r="B61" s="45" t="s">
        <v>132</v>
      </c>
    </row>
    <row r="62" spans="1:10">
      <c r="A62" s="51"/>
      <c r="B62" s="50" t="s">
        <v>133</v>
      </c>
      <c r="C62" s="51"/>
      <c r="D62" s="51"/>
      <c r="E62" s="51"/>
    </row>
    <row r="63" spans="1:10">
      <c r="A63" s="52">
        <v>53</v>
      </c>
      <c r="B63" s="45" t="s">
        <v>134</v>
      </c>
      <c r="C63" s="51"/>
      <c r="D63" s="51"/>
      <c r="E63" s="51"/>
    </row>
    <row r="64" spans="1:10">
      <c r="A64" s="52">
        <v>54</v>
      </c>
      <c r="B64" s="51" t="s">
        <v>135</v>
      </c>
      <c r="C64" s="51"/>
      <c r="D64" s="51"/>
      <c r="E64" s="51"/>
    </row>
    <row r="65" spans="1:5">
      <c r="A65" s="52">
        <v>55</v>
      </c>
      <c r="B65" s="51" t="s">
        <v>136</v>
      </c>
      <c r="C65" s="51"/>
      <c r="D65" s="51"/>
      <c r="E65" s="51"/>
    </row>
    <row r="66" spans="1:5">
      <c r="A66" s="52">
        <v>56</v>
      </c>
      <c r="B66" s="51" t="s">
        <v>137</v>
      </c>
      <c r="C66" s="51"/>
      <c r="D66" s="51"/>
      <c r="E66" s="51"/>
    </row>
    <row r="67" spans="1:5">
      <c r="A67" s="52">
        <v>57</v>
      </c>
      <c r="B67" s="51" t="s">
        <v>138</v>
      </c>
      <c r="C67" s="51"/>
      <c r="D67" s="51"/>
      <c r="E67" s="51"/>
    </row>
    <row r="68" spans="1:5">
      <c r="A68" s="52">
        <v>58</v>
      </c>
      <c r="B68" s="51" t="s">
        <v>139</v>
      </c>
      <c r="C68" s="51"/>
      <c r="D68" s="51"/>
      <c r="E68" s="51"/>
    </row>
    <row r="69" spans="1:5">
      <c r="A69" s="2178" t="s">
        <v>1595</v>
      </c>
      <c r="B69" s="51"/>
      <c r="C69" s="51"/>
      <c r="D69" s="51"/>
      <c r="E69" s="51"/>
    </row>
    <row r="70" spans="1:5">
      <c r="A70" s="51"/>
      <c r="B70" s="51"/>
      <c r="C70" s="51"/>
      <c r="D70" s="51"/>
      <c r="E70" s="51"/>
    </row>
    <row r="71" spans="1:5">
      <c r="A71" s="51"/>
      <c r="B71" s="51"/>
      <c r="C71" s="51"/>
      <c r="D71" s="51"/>
      <c r="E71" s="51"/>
    </row>
    <row r="72" spans="1:5">
      <c r="A72" s="51"/>
      <c r="B72" s="51"/>
      <c r="C72" s="51"/>
      <c r="D72" s="51"/>
      <c r="E72" s="51"/>
    </row>
    <row r="73" spans="1:5">
      <c r="A73" s="51"/>
      <c r="B73" s="51"/>
      <c r="C73" s="51"/>
      <c r="D73" s="51"/>
      <c r="E73" s="51"/>
    </row>
    <row r="74" spans="1:5">
      <c r="A74" s="51"/>
      <c r="B74" s="51"/>
      <c r="C74" s="51"/>
      <c r="D74" s="51"/>
      <c r="E74" s="51"/>
    </row>
    <row r="75" spans="1:5">
      <c r="A75" s="51"/>
      <c r="B75" s="51"/>
      <c r="C75" s="51"/>
      <c r="D75" s="51"/>
      <c r="E75" s="51"/>
    </row>
    <row r="76" spans="1:5">
      <c r="A76" s="51"/>
      <c r="B76" s="51"/>
      <c r="C76" s="51"/>
      <c r="D76" s="51"/>
      <c r="E76" s="51"/>
    </row>
    <row r="77" spans="1:5">
      <c r="A77" s="51"/>
      <c r="B77" s="51"/>
      <c r="C77" s="51"/>
      <c r="D77" s="51"/>
      <c r="E77" s="51"/>
    </row>
    <row r="78" spans="1:5">
      <c r="A78" s="51"/>
      <c r="B78" s="51"/>
      <c r="C78" s="51"/>
      <c r="D78" s="51"/>
      <c r="E78" s="51"/>
    </row>
    <row r="79" spans="1:5">
      <c r="A79" s="51"/>
      <c r="B79" s="51"/>
      <c r="C79" s="51"/>
      <c r="D79" s="51"/>
      <c r="E79" s="51"/>
    </row>
    <row r="80" spans="1:5">
      <c r="A80" s="51"/>
      <c r="B80" s="51"/>
      <c r="C80" s="51"/>
      <c r="D80" s="51"/>
      <c r="E80" s="51"/>
    </row>
    <row r="81" spans="1:5">
      <c r="A81" s="51"/>
      <c r="B81" s="51"/>
      <c r="C81" s="51"/>
      <c r="D81" s="51"/>
      <c r="E81" s="51"/>
    </row>
    <row r="82" spans="1:5">
      <c r="A82" s="51"/>
      <c r="B82" s="51"/>
      <c r="C82" s="51"/>
      <c r="D82" s="51"/>
      <c r="E82" s="51"/>
    </row>
    <row r="83" spans="1:5">
      <c r="A83" s="51"/>
      <c r="B83" s="51"/>
      <c r="C83" s="51"/>
      <c r="D83" s="51"/>
      <c r="E83" s="51"/>
    </row>
    <row r="84" spans="1:5">
      <c r="A84" s="51"/>
      <c r="B84" s="51"/>
      <c r="C84" s="51"/>
      <c r="D84" s="51"/>
      <c r="E84" s="51"/>
    </row>
    <row r="85" spans="1:5">
      <c r="A85" s="51"/>
      <c r="B85" s="51"/>
      <c r="C85" s="51"/>
      <c r="D85" s="51"/>
      <c r="E85" s="51"/>
    </row>
    <row r="86" spans="1:5">
      <c r="A86" s="51"/>
      <c r="B86" s="51"/>
      <c r="C86" s="51"/>
      <c r="D86" s="51"/>
      <c r="E86" s="51"/>
    </row>
    <row r="87" spans="1:5">
      <c r="A87" s="51"/>
      <c r="B87" s="51"/>
      <c r="C87" s="51"/>
      <c r="D87" s="51"/>
      <c r="E87" s="51"/>
    </row>
    <row r="88" spans="1:5">
      <c r="A88" s="51"/>
      <c r="B88" s="51"/>
      <c r="C88" s="51"/>
      <c r="D88" s="51"/>
      <c r="E88" s="51"/>
    </row>
    <row r="89" spans="1:5">
      <c r="A89" s="51"/>
      <c r="B89" s="51"/>
      <c r="C89" s="51"/>
      <c r="D89" s="51"/>
      <c r="E89" s="51"/>
    </row>
    <row r="90" spans="1:5">
      <c r="A90" s="51"/>
      <c r="B90" s="51"/>
      <c r="C90" s="51"/>
      <c r="D90" s="51"/>
      <c r="E90" s="51"/>
    </row>
    <row r="91" spans="1:5">
      <c r="A91" s="51"/>
      <c r="B91" s="51"/>
      <c r="C91" s="51"/>
      <c r="D91" s="51"/>
      <c r="E91" s="51"/>
    </row>
    <row r="92" spans="1:5">
      <c r="A92" s="51"/>
      <c r="B92" s="51"/>
      <c r="C92" s="51"/>
      <c r="D92" s="51"/>
      <c r="E92" s="51"/>
    </row>
    <row r="93" spans="1:5">
      <c r="A93" s="51"/>
      <c r="B93" s="51"/>
      <c r="C93" s="51"/>
      <c r="D93" s="51"/>
      <c r="E93" s="51"/>
    </row>
    <row r="94" spans="1:5">
      <c r="A94" s="51"/>
      <c r="B94" s="51"/>
      <c r="C94" s="51"/>
      <c r="D94" s="51"/>
      <c r="E94" s="51"/>
    </row>
    <row r="95" spans="1:5">
      <c r="A95" s="51"/>
      <c r="B95" s="51"/>
      <c r="C95" s="51"/>
      <c r="D95" s="51"/>
      <c r="E95" s="51"/>
    </row>
    <row r="96" spans="1:5">
      <c r="A96" s="51"/>
      <c r="B96" s="51"/>
      <c r="C96" s="51"/>
      <c r="D96" s="51"/>
      <c r="E96" s="51"/>
    </row>
    <row r="97" spans="1:5">
      <c r="A97" s="51"/>
      <c r="B97" s="51"/>
      <c r="C97" s="51"/>
      <c r="D97" s="51"/>
      <c r="E97" s="51"/>
    </row>
    <row r="98" spans="1:5">
      <c r="A98" s="51"/>
      <c r="B98" s="51"/>
      <c r="C98" s="51"/>
      <c r="D98" s="51"/>
      <c r="E98" s="51"/>
    </row>
    <row r="99" spans="1:5">
      <c r="A99" s="51"/>
      <c r="B99" s="51"/>
      <c r="C99" s="51"/>
      <c r="D99" s="51"/>
      <c r="E99" s="51"/>
    </row>
    <row r="100" spans="1:5">
      <c r="A100" s="51"/>
      <c r="B100" s="51"/>
      <c r="C100" s="51"/>
      <c r="D100" s="51"/>
      <c r="E100" s="51"/>
    </row>
    <row r="101" spans="1:5">
      <c r="A101" s="51"/>
      <c r="B101" s="51"/>
      <c r="C101" s="51"/>
      <c r="D101" s="51"/>
      <c r="E101" s="51"/>
    </row>
    <row r="102" spans="1:5">
      <c r="A102" s="51"/>
      <c r="B102" s="51"/>
      <c r="C102" s="51"/>
      <c r="D102" s="51"/>
      <c r="E102" s="51"/>
    </row>
    <row r="103" spans="1:5">
      <c r="A103" s="51"/>
      <c r="B103" s="51"/>
      <c r="C103" s="51"/>
      <c r="D103" s="51"/>
      <c r="E103" s="51"/>
    </row>
    <row r="104" spans="1:5">
      <c r="A104" s="51"/>
      <c r="B104" s="51"/>
      <c r="C104" s="51"/>
      <c r="D104" s="51"/>
      <c r="E104" s="51"/>
    </row>
    <row r="105" spans="1:5">
      <c r="A105" s="51"/>
      <c r="B105" s="51"/>
      <c r="C105" s="51"/>
      <c r="D105" s="51"/>
      <c r="E105" s="51"/>
    </row>
    <row r="106" spans="1:5">
      <c r="A106" s="51"/>
      <c r="B106" s="51"/>
      <c r="C106" s="51"/>
      <c r="D106" s="51"/>
      <c r="E106" s="51"/>
    </row>
    <row r="107" spans="1:5">
      <c r="A107" s="51"/>
      <c r="B107" s="51"/>
      <c r="C107" s="51"/>
      <c r="D107" s="51"/>
      <c r="E107" s="51"/>
    </row>
    <row r="108" spans="1:5">
      <c r="A108" s="51"/>
      <c r="B108" s="51"/>
      <c r="C108" s="51"/>
      <c r="D108" s="51"/>
      <c r="E108" s="51"/>
    </row>
    <row r="109" spans="1:5">
      <c r="A109" s="51"/>
      <c r="B109" s="51"/>
      <c r="C109" s="51"/>
      <c r="D109" s="51"/>
      <c r="E109" s="51"/>
    </row>
    <row r="110" spans="1:5">
      <c r="A110" s="51"/>
      <c r="B110" s="51"/>
      <c r="C110" s="51"/>
      <c r="D110" s="51"/>
      <c r="E110" s="51"/>
    </row>
    <row r="111" spans="1:5">
      <c r="A111" s="51"/>
      <c r="B111" s="51"/>
      <c r="C111" s="51"/>
      <c r="D111" s="51"/>
      <c r="E111" s="51"/>
    </row>
    <row r="112" spans="1:5">
      <c r="A112" s="51"/>
      <c r="B112" s="51"/>
      <c r="C112" s="51"/>
      <c r="D112" s="51"/>
      <c r="E112" s="51"/>
    </row>
    <row r="113" spans="1:5">
      <c r="A113" s="51"/>
      <c r="B113" s="51"/>
      <c r="C113" s="51"/>
      <c r="D113" s="51"/>
      <c r="E113" s="51"/>
    </row>
    <row r="114" spans="1:5">
      <c r="A114" s="51"/>
      <c r="B114" s="51"/>
      <c r="C114" s="51"/>
      <c r="D114" s="51"/>
      <c r="E114" s="51"/>
    </row>
    <row r="115" spans="1:5">
      <c r="A115" s="51"/>
      <c r="B115" s="51"/>
      <c r="C115" s="51"/>
      <c r="D115" s="51"/>
      <c r="E115" s="51"/>
    </row>
    <row r="116" spans="1:5">
      <c r="A116" s="51"/>
      <c r="B116" s="51"/>
      <c r="C116" s="51"/>
      <c r="D116" s="51"/>
      <c r="E116" s="51"/>
    </row>
    <row r="117" spans="1:5">
      <c r="A117" s="51"/>
      <c r="B117" s="51"/>
      <c r="C117" s="51"/>
      <c r="D117" s="51"/>
      <c r="E117" s="51"/>
    </row>
    <row r="118" spans="1:5">
      <c r="A118" s="51"/>
      <c r="B118" s="51"/>
      <c r="C118" s="51"/>
      <c r="D118" s="51"/>
      <c r="E118" s="51"/>
    </row>
    <row r="119" spans="1:5">
      <c r="A119" s="51"/>
      <c r="B119" s="51"/>
      <c r="C119" s="51"/>
      <c r="D119" s="51"/>
      <c r="E119" s="51"/>
    </row>
    <row r="120" spans="1:5">
      <c r="A120" s="51"/>
      <c r="B120" s="51"/>
      <c r="C120" s="51"/>
      <c r="D120" s="51"/>
      <c r="E120" s="51"/>
    </row>
    <row r="121" spans="1:5">
      <c r="A121" s="51"/>
      <c r="B121" s="51"/>
      <c r="C121" s="51"/>
      <c r="D121" s="51"/>
      <c r="E121" s="51"/>
    </row>
    <row r="122" spans="1:5">
      <c r="A122" s="51"/>
      <c r="B122" s="51"/>
      <c r="C122" s="51"/>
      <c r="D122" s="51"/>
      <c r="E122" s="51"/>
    </row>
    <row r="123" spans="1:5">
      <c r="A123" s="51"/>
      <c r="B123" s="51"/>
      <c r="C123" s="51"/>
      <c r="D123" s="51"/>
      <c r="E123" s="51"/>
    </row>
    <row r="124" spans="1:5">
      <c r="A124" s="51"/>
      <c r="B124" s="51"/>
      <c r="C124" s="51"/>
      <c r="D124" s="51"/>
      <c r="E124" s="51"/>
    </row>
    <row r="125" spans="1:5">
      <c r="A125" s="51"/>
      <c r="B125" s="51"/>
      <c r="C125" s="51"/>
      <c r="D125" s="51"/>
      <c r="E125" s="51"/>
    </row>
    <row r="126" spans="1:5">
      <c r="A126" s="51"/>
      <c r="B126" s="51"/>
      <c r="C126" s="51"/>
      <c r="D126" s="51"/>
      <c r="E126" s="51"/>
    </row>
    <row r="127" spans="1:5">
      <c r="A127" s="51"/>
      <c r="B127" s="51"/>
      <c r="C127" s="51"/>
      <c r="D127" s="51"/>
      <c r="E127" s="51"/>
    </row>
    <row r="128" spans="1:5">
      <c r="A128" s="51"/>
      <c r="B128" s="51"/>
      <c r="C128" s="51"/>
      <c r="D128" s="51"/>
      <c r="E128" s="51"/>
    </row>
    <row r="129" spans="1:5">
      <c r="A129" s="51"/>
      <c r="B129" s="51"/>
      <c r="C129" s="51"/>
      <c r="D129" s="51"/>
      <c r="E129" s="51"/>
    </row>
    <row r="130" spans="1:5">
      <c r="A130" s="51"/>
      <c r="B130" s="51"/>
      <c r="C130" s="51"/>
      <c r="D130" s="51"/>
      <c r="E130" s="51"/>
    </row>
    <row r="131" spans="1:5">
      <c r="A131" s="51"/>
      <c r="B131" s="51"/>
      <c r="C131" s="51"/>
      <c r="D131" s="51"/>
      <c r="E131" s="51"/>
    </row>
    <row r="132" spans="1:5">
      <c r="A132" s="51"/>
      <c r="B132" s="51"/>
      <c r="C132" s="51"/>
      <c r="D132" s="51"/>
      <c r="E132" s="51"/>
    </row>
    <row r="133" spans="1:5">
      <c r="A133" s="51"/>
      <c r="B133" s="51"/>
      <c r="C133" s="51"/>
      <c r="D133" s="51"/>
      <c r="E133" s="51"/>
    </row>
    <row r="134" spans="1:5">
      <c r="A134" s="51"/>
      <c r="B134" s="51"/>
      <c r="C134" s="51"/>
      <c r="D134" s="51"/>
      <c r="E134" s="51"/>
    </row>
    <row r="135" spans="1:5">
      <c r="A135" s="51"/>
      <c r="B135" s="51"/>
      <c r="C135" s="51"/>
      <c r="D135" s="51"/>
      <c r="E135" s="51"/>
    </row>
    <row r="136" spans="1:5">
      <c r="A136" s="51"/>
      <c r="B136" s="51"/>
      <c r="C136" s="51"/>
      <c r="D136" s="51"/>
      <c r="E136" s="51"/>
    </row>
    <row r="137" spans="1:5">
      <c r="A137" s="51"/>
      <c r="B137" s="51"/>
      <c r="C137" s="51"/>
      <c r="D137" s="51"/>
      <c r="E137" s="51"/>
    </row>
    <row r="138" spans="1:5">
      <c r="A138" s="51"/>
      <c r="B138" s="51"/>
      <c r="C138" s="51"/>
      <c r="D138" s="51"/>
      <c r="E138" s="51"/>
    </row>
    <row r="139" spans="1:5">
      <c r="A139" s="51"/>
      <c r="B139" s="51"/>
      <c r="C139" s="51"/>
      <c r="D139" s="51"/>
      <c r="E139" s="51"/>
    </row>
    <row r="140" spans="1:5">
      <c r="A140" s="51"/>
      <c r="B140" s="51"/>
      <c r="C140" s="51"/>
      <c r="D140" s="51"/>
      <c r="E140" s="51"/>
    </row>
    <row r="141" spans="1:5">
      <c r="A141" s="51"/>
      <c r="B141" s="51"/>
      <c r="C141" s="51"/>
      <c r="D141" s="51"/>
      <c r="E141" s="51"/>
    </row>
    <row r="142" spans="1:5">
      <c r="A142" s="51"/>
      <c r="B142" s="51"/>
      <c r="C142" s="51"/>
      <c r="D142" s="51"/>
      <c r="E142" s="51"/>
    </row>
    <row r="143" spans="1:5">
      <c r="A143" s="51"/>
      <c r="B143" s="51"/>
      <c r="C143" s="51"/>
      <c r="D143" s="51"/>
      <c r="E143" s="51"/>
    </row>
    <row r="144" spans="1:5">
      <c r="A144" s="51"/>
      <c r="B144" s="51"/>
      <c r="C144" s="51"/>
      <c r="D144" s="51"/>
      <c r="E144" s="51"/>
    </row>
    <row r="145" spans="1:5">
      <c r="A145" s="51"/>
      <c r="B145" s="51"/>
      <c r="C145" s="51"/>
      <c r="D145" s="51"/>
      <c r="E145" s="51"/>
    </row>
    <row r="146" spans="1:5">
      <c r="A146" s="51"/>
      <c r="B146" s="51"/>
      <c r="C146" s="51"/>
      <c r="D146" s="51"/>
      <c r="E146" s="51"/>
    </row>
    <row r="147" spans="1:5">
      <c r="A147" s="51"/>
      <c r="B147" s="51"/>
      <c r="C147" s="51"/>
      <c r="D147" s="51"/>
      <c r="E147" s="51"/>
    </row>
    <row r="148" spans="1:5">
      <c r="A148" s="51"/>
      <c r="B148" s="51"/>
      <c r="C148" s="51"/>
      <c r="D148" s="51"/>
      <c r="E148" s="51"/>
    </row>
    <row r="149" spans="1:5">
      <c r="A149" s="51"/>
      <c r="B149" s="51"/>
      <c r="C149" s="51"/>
      <c r="D149" s="51"/>
      <c r="E149" s="51"/>
    </row>
    <row r="150" spans="1:5">
      <c r="A150" s="51"/>
      <c r="B150" s="51"/>
      <c r="C150" s="51"/>
      <c r="D150" s="51"/>
      <c r="E150" s="51"/>
    </row>
    <row r="151" spans="1:5">
      <c r="A151" s="51"/>
      <c r="B151" s="51"/>
      <c r="C151" s="51"/>
      <c r="D151" s="51"/>
      <c r="E151" s="51"/>
    </row>
    <row r="152" spans="1:5">
      <c r="A152" s="51"/>
      <c r="B152" s="51"/>
      <c r="C152" s="51"/>
      <c r="D152" s="51"/>
      <c r="E152" s="51"/>
    </row>
    <row r="153" spans="1:5">
      <c r="A153" s="51"/>
      <c r="B153" s="51"/>
      <c r="C153" s="51"/>
      <c r="D153" s="51"/>
      <c r="E153" s="51"/>
    </row>
    <row r="154" spans="1:5">
      <c r="A154" s="51"/>
      <c r="B154" s="51"/>
      <c r="C154" s="51"/>
      <c r="D154" s="51"/>
      <c r="E154" s="51"/>
    </row>
    <row r="155" spans="1:5">
      <c r="A155" s="51"/>
      <c r="B155" s="51"/>
      <c r="C155" s="51"/>
      <c r="D155" s="51"/>
      <c r="E155" s="51"/>
    </row>
    <row r="156" spans="1:5">
      <c r="A156" s="51"/>
      <c r="B156" s="51"/>
      <c r="C156" s="51"/>
      <c r="D156" s="51"/>
      <c r="E156" s="51"/>
    </row>
    <row r="157" spans="1:5">
      <c r="A157" s="51"/>
      <c r="B157" s="51"/>
      <c r="C157" s="51"/>
      <c r="D157" s="51"/>
      <c r="E157" s="51"/>
    </row>
    <row r="158" spans="1:5">
      <c r="A158" s="51"/>
      <c r="B158" s="51"/>
      <c r="C158" s="51"/>
      <c r="D158" s="51"/>
      <c r="E158" s="51"/>
    </row>
    <row r="159" spans="1:5">
      <c r="A159" s="51"/>
      <c r="B159" s="51"/>
      <c r="C159" s="51"/>
      <c r="D159" s="51"/>
      <c r="E159" s="51"/>
    </row>
    <row r="160" spans="1:5">
      <c r="A160" s="51"/>
      <c r="B160" s="51"/>
      <c r="C160" s="51"/>
      <c r="D160" s="51"/>
      <c r="E160" s="51"/>
    </row>
    <row r="161" spans="1:5">
      <c r="A161" s="51"/>
      <c r="B161" s="51"/>
      <c r="C161" s="51"/>
      <c r="D161" s="51"/>
      <c r="E161" s="51"/>
    </row>
    <row r="162" spans="1:5">
      <c r="A162" s="51"/>
      <c r="B162" s="51"/>
      <c r="C162" s="51"/>
      <c r="D162" s="51"/>
      <c r="E162" s="51"/>
    </row>
    <row r="163" spans="1:5">
      <c r="A163" s="51"/>
      <c r="B163" s="51"/>
      <c r="C163" s="51"/>
      <c r="D163" s="51"/>
      <c r="E163" s="51"/>
    </row>
    <row r="164" spans="1:5">
      <c r="A164" s="51"/>
      <c r="B164" s="51"/>
      <c r="C164" s="51"/>
      <c r="D164" s="51"/>
      <c r="E164" s="51"/>
    </row>
    <row r="165" spans="1:5">
      <c r="A165" s="51"/>
      <c r="B165" s="51"/>
      <c r="C165" s="51"/>
      <c r="D165" s="51"/>
      <c r="E165" s="51"/>
    </row>
    <row r="166" spans="1:5">
      <c r="A166" s="51"/>
      <c r="B166" s="51"/>
      <c r="C166" s="51"/>
      <c r="D166" s="51"/>
      <c r="E166" s="51"/>
    </row>
    <row r="167" spans="1:5">
      <c r="A167" s="51"/>
      <c r="B167" s="51"/>
      <c r="C167" s="51"/>
      <c r="D167" s="51"/>
      <c r="E167" s="51"/>
    </row>
    <row r="168" spans="1:5">
      <c r="A168" s="51"/>
      <c r="B168" s="51"/>
      <c r="C168" s="51"/>
      <c r="D168" s="51"/>
      <c r="E168" s="51"/>
    </row>
    <row r="169" spans="1:5">
      <c r="A169" s="51"/>
      <c r="B169" s="51"/>
      <c r="C169" s="51"/>
      <c r="D169" s="51"/>
      <c r="E169" s="51"/>
    </row>
    <row r="170" spans="1:5">
      <c r="A170" s="51"/>
      <c r="B170" s="51"/>
      <c r="C170" s="51"/>
      <c r="D170" s="51"/>
      <c r="E170" s="51"/>
    </row>
    <row r="171" spans="1:5">
      <c r="A171" s="51"/>
      <c r="B171" s="51"/>
      <c r="C171" s="51"/>
      <c r="D171" s="51"/>
      <c r="E171" s="51"/>
    </row>
    <row r="172" spans="1:5">
      <c r="A172" s="51"/>
      <c r="B172" s="51"/>
      <c r="C172" s="51"/>
      <c r="D172" s="51"/>
      <c r="E172" s="51"/>
    </row>
    <row r="173" spans="1:5">
      <c r="A173" s="51"/>
      <c r="B173" s="51"/>
      <c r="C173" s="51"/>
      <c r="D173" s="51"/>
      <c r="E173" s="51"/>
    </row>
    <row r="174" spans="1:5">
      <c r="A174" s="51"/>
      <c r="B174" s="51"/>
      <c r="C174" s="51"/>
      <c r="D174" s="51"/>
      <c r="E174" s="51"/>
    </row>
    <row r="175" spans="1:5">
      <c r="A175" s="51"/>
      <c r="B175" s="51"/>
      <c r="C175" s="51"/>
      <c r="D175" s="51"/>
      <c r="E175" s="51"/>
    </row>
    <row r="176" spans="1:5">
      <c r="A176" s="51"/>
      <c r="B176" s="51"/>
      <c r="C176" s="51"/>
      <c r="D176" s="51"/>
      <c r="E176" s="51"/>
    </row>
    <row r="177" spans="1:5">
      <c r="A177" s="51"/>
      <c r="B177" s="51"/>
      <c r="C177" s="51"/>
      <c r="D177" s="51"/>
      <c r="E177" s="51"/>
    </row>
    <row r="178" spans="1:5">
      <c r="A178" s="51"/>
      <c r="B178" s="51"/>
      <c r="C178" s="51"/>
      <c r="D178" s="51"/>
      <c r="E178" s="51"/>
    </row>
    <row r="179" spans="1:5">
      <c r="A179" s="51"/>
      <c r="B179" s="51"/>
      <c r="C179" s="51"/>
      <c r="D179" s="51"/>
      <c r="E179" s="51"/>
    </row>
    <row r="180" spans="1:5">
      <c r="A180" s="51"/>
      <c r="B180" s="51"/>
      <c r="C180" s="51"/>
      <c r="D180" s="51"/>
      <c r="E180" s="51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H21" sqref="H21"/>
    </sheetView>
  </sheetViews>
  <sheetFormatPr defaultRowHeight="15.75"/>
  <cols>
    <col min="1" max="1" width="6.28515625" style="62" customWidth="1"/>
    <col min="2" max="2" width="52.42578125" style="62" bestFit="1" customWidth="1"/>
    <col min="3" max="6" width="8.42578125" style="62" bestFit="1" customWidth="1"/>
    <col min="7" max="7" width="9.28515625" style="62" customWidth="1"/>
    <col min="8" max="9" width="13" style="62" customWidth="1"/>
    <col min="10" max="10" width="13.140625" style="62" customWidth="1"/>
    <col min="11" max="12" width="10.5703125" style="62" customWidth="1"/>
    <col min="13" max="239" width="9.140625" style="62"/>
    <col min="240" max="240" width="6.28515625" style="62" customWidth="1"/>
    <col min="241" max="241" width="69" style="62" customWidth="1"/>
    <col min="242" max="259" width="0" style="62" hidden="1" customWidth="1"/>
    <col min="260" max="261" width="15.28515625" style="62" bestFit="1" customWidth="1"/>
    <col min="262" max="263" width="11.85546875" style="62" bestFit="1" customWidth="1"/>
    <col min="264" max="264" width="15.5703125" style="62" bestFit="1" customWidth="1"/>
    <col min="265" max="265" width="15.7109375" style="62" bestFit="1" customWidth="1"/>
    <col min="266" max="266" width="13.140625" style="62" bestFit="1" customWidth="1"/>
    <col min="267" max="268" width="10.5703125" style="62" bestFit="1" customWidth="1"/>
    <col min="269" max="495" width="9.140625" style="62"/>
    <col min="496" max="496" width="6.28515625" style="62" customWidth="1"/>
    <col min="497" max="497" width="69" style="62" customWidth="1"/>
    <col min="498" max="515" width="0" style="62" hidden="1" customWidth="1"/>
    <col min="516" max="517" width="15.28515625" style="62" bestFit="1" customWidth="1"/>
    <col min="518" max="519" width="11.85546875" style="62" bestFit="1" customWidth="1"/>
    <col min="520" max="520" width="15.5703125" style="62" bestFit="1" customWidth="1"/>
    <col min="521" max="521" width="15.7109375" style="62" bestFit="1" customWidth="1"/>
    <col min="522" max="522" width="13.140625" style="62" bestFit="1" customWidth="1"/>
    <col min="523" max="524" width="10.5703125" style="62" bestFit="1" customWidth="1"/>
    <col min="525" max="751" width="9.140625" style="62"/>
    <col min="752" max="752" width="6.28515625" style="62" customWidth="1"/>
    <col min="753" max="753" width="69" style="62" customWidth="1"/>
    <col min="754" max="771" width="0" style="62" hidden="1" customWidth="1"/>
    <col min="772" max="773" width="15.28515625" style="62" bestFit="1" customWidth="1"/>
    <col min="774" max="775" width="11.85546875" style="62" bestFit="1" customWidth="1"/>
    <col min="776" max="776" width="15.5703125" style="62" bestFit="1" customWidth="1"/>
    <col min="777" max="777" width="15.7109375" style="62" bestFit="1" customWidth="1"/>
    <col min="778" max="778" width="13.140625" style="62" bestFit="1" customWidth="1"/>
    <col min="779" max="780" width="10.5703125" style="62" bestFit="1" customWidth="1"/>
    <col min="781" max="1007" width="9.140625" style="62"/>
    <col min="1008" max="1008" width="6.28515625" style="62" customWidth="1"/>
    <col min="1009" max="1009" width="69" style="62" customWidth="1"/>
    <col min="1010" max="1027" width="0" style="62" hidden="1" customWidth="1"/>
    <col min="1028" max="1029" width="15.28515625" style="62" bestFit="1" customWidth="1"/>
    <col min="1030" max="1031" width="11.85546875" style="62" bestFit="1" customWidth="1"/>
    <col min="1032" max="1032" width="15.5703125" style="62" bestFit="1" customWidth="1"/>
    <col min="1033" max="1033" width="15.7109375" style="62" bestFit="1" customWidth="1"/>
    <col min="1034" max="1034" width="13.140625" style="62" bestFit="1" customWidth="1"/>
    <col min="1035" max="1036" width="10.5703125" style="62" bestFit="1" customWidth="1"/>
    <col min="1037" max="1263" width="9.140625" style="62"/>
    <col min="1264" max="1264" width="6.28515625" style="62" customWidth="1"/>
    <col min="1265" max="1265" width="69" style="62" customWidth="1"/>
    <col min="1266" max="1283" width="0" style="62" hidden="1" customWidth="1"/>
    <col min="1284" max="1285" width="15.28515625" style="62" bestFit="1" customWidth="1"/>
    <col min="1286" max="1287" width="11.85546875" style="62" bestFit="1" customWidth="1"/>
    <col min="1288" max="1288" width="15.5703125" style="62" bestFit="1" customWidth="1"/>
    <col min="1289" max="1289" width="15.7109375" style="62" bestFit="1" customWidth="1"/>
    <col min="1290" max="1290" width="13.140625" style="62" bestFit="1" customWidth="1"/>
    <col min="1291" max="1292" width="10.5703125" style="62" bestFit="1" customWidth="1"/>
    <col min="1293" max="1519" width="9.140625" style="62"/>
    <col min="1520" max="1520" width="6.28515625" style="62" customWidth="1"/>
    <col min="1521" max="1521" width="69" style="62" customWidth="1"/>
    <col min="1522" max="1539" width="0" style="62" hidden="1" customWidth="1"/>
    <col min="1540" max="1541" width="15.28515625" style="62" bestFit="1" customWidth="1"/>
    <col min="1542" max="1543" width="11.85546875" style="62" bestFit="1" customWidth="1"/>
    <col min="1544" max="1544" width="15.5703125" style="62" bestFit="1" customWidth="1"/>
    <col min="1545" max="1545" width="15.7109375" style="62" bestFit="1" customWidth="1"/>
    <col min="1546" max="1546" width="13.140625" style="62" bestFit="1" customWidth="1"/>
    <col min="1547" max="1548" width="10.5703125" style="62" bestFit="1" customWidth="1"/>
    <col min="1549" max="1775" width="9.140625" style="62"/>
    <col min="1776" max="1776" width="6.28515625" style="62" customWidth="1"/>
    <col min="1777" max="1777" width="69" style="62" customWidth="1"/>
    <col min="1778" max="1795" width="0" style="62" hidden="1" customWidth="1"/>
    <col min="1796" max="1797" width="15.28515625" style="62" bestFit="1" customWidth="1"/>
    <col min="1798" max="1799" width="11.85546875" style="62" bestFit="1" customWidth="1"/>
    <col min="1800" max="1800" width="15.5703125" style="62" bestFit="1" customWidth="1"/>
    <col min="1801" max="1801" width="15.7109375" style="62" bestFit="1" customWidth="1"/>
    <col min="1802" max="1802" width="13.140625" style="62" bestFit="1" customWidth="1"/>
    <col min="1803" max="1804" width="10.5703125" style="62" bestFit="1" customWidth="1"/>
    <col min="1805" max="2031" width="9.140625" style="62"/>
    <col min="2032" max="2032" width="6.28515625" style="62" customWidth="1"/>
    <col min="2033" max="2033" width="69" style="62" customWidth="1"/>
    <col min="2034" max="2051" width="0" style="62" hidden="1" customWidth="1"/>
    <col min="2052" max="2053" width="15.28515625" style="62" bestFit="1" customWidth="1"/>
    <col min="2054" max="2055" width="11.85546875" style="62" bestFit="1" customWidth="1"/>
    <col min="2056" max="2056" width="15.5703125" style="62" bestFit="1" customWidth="1"/>
    <col min="2057" max="2057" width="15.7109375" style="62" bestFit="1" customWidth="1"/>
    <col min="2058" max="2058" width="13.140625" style="62" bestFit="1" customWidth="1"/>
    <col min="2059" max="2060" width="10.5703125" style="62" bestFit="1" customWidth="1"/>
    <col min="2061" max="2287" width="9.140625" style="62"/>
    <col min="2288" max="2288" width="6.28515625" style="62" customWidth="1"/>
    <col min="2289" max="2289" width="69" style="62" customWidth="1"/>
    <col min="2290" max="2307" width="0" style="62" hidden="1" customWidth="1"/>
    <col min="2308" max="2309" width="15.28515625" style="62" bestFit="1" customWidth="1"/>
    <col min="2310" max="2311" width="11.85546875" style="62" bestFit="1" customWidth="1"/>
    <col min="2312" max="2312" width="15.5703125" style="62" bestFit="1" customWidth="1"/>
    <col min="2313" max="2313" width="15.7109375" style="62" bestFit="1" customWidth="1"/>
    <col min="2314" max="2314" width="13.140625" style="62" bestFit="1" customWidth="1"/>
    <col min="2315" max="2316" width="10.5703125" style="62" bestFit="1" customWidth="1"/>
    <col min="2317" max="2543" width="9.140625" style="62"/>
    <col min="2544" max="2544" width="6.28515625" style="62" customWidth="1"/>
    <col min="2545" max="2545" width="69" style="62" customWidth="1"/>
    <col min="2546" max="2563" width="0" style="62" hidden="1" customWidth="1"/>
    <col min="2564" max="2565" width="15.28515625" style="62" bestFit="1" customWidth="1"/>
    <col min="2566" max="2567" width="11.85546875" style="62" bestFit="1" customWidth="1"/>
    <col min="2568" max="2568" width="15.5703125" style="62" bestFit="1" customWidth="1"/>
    <col min="2569" max="2569" width="15.7109375" style="62" bestFit="1" customWidth="1"/>
    <col min="2570" max="2570" width="13.140625" style="62" bestFit="1" customWidth="1"/>
    <col min="2571" max="2572" width="10.5703125" style="62" bestFit="1" customWidth="1"/>
    <col min="2573" max="2799" width="9.140625" style="62"/>
    <col min="2800" max="2800" width="6.28515625" style="62" customWidth="1"/>
    <col min="2801" max="2801" width="69" style="62" customWidth="1"/>
    <col min="2802" max="2819" width="0" style="62" hidden="1" customWidth="1"/>
    <col min="2820" max="2821" width="15.28515625" style="62" bestFit="1" customWidth="1"/>
    <col min="2822" max="2823" width="11.85546875" style="62" bestFit="1" customWidth="1"/>
    <col min="2824" max="2824" width="15.5703125" style="62" bestFit="1" customWidth="1"/>
    <col min="2825" max="2825" width="15.7109375" style="62" bestFit="1" customWidth="1"/>
    <col min="2826" max="2826" width="13.140625" style="62" bestFit="1" customWidth="1"/>
    <col min="2827" max="2828" width="10.5703125" style="62" bestFit="1" customWidth="1"/>
    <col min="2829" max="3055" width="9.140625" style="62"/>
    <col min="3056" max="3056" width="6.28515625" style="62" customWidth="1"/>
    <col min="3057" max="3057" width="69" style="62" customWidth="1"/>
    <col min="3058" max="3075" width="0" style="62" hidden="1" customWidth="1"/>
    <col min="3076" max="3077" width="15.28515625" style="62" bestFit="1" customWidth="1"/>
    <col min="3078" max="3079" width="11.85546875" style="62" bestFit="1" customWidth="1"/>
    <col min="3080" max="3080" width="15.5703125" style="62" bestFit="1" customWidth="1"/>
    <col min="3081" max="3081" width="15.7109375" style="62" bestFit="1" customWidth="1"/>
    <col min="3082" max="3082" width="13.140625" style="62" bestFit="1" customWidth="1"/>
    <col min="3083" max="3084" width="10.5703125" style="62" bestFit="1" customWidth="1"/>
    <col min="3085" max="3311" width="9.140625" style="62"/>
    <col min="3312" max="3312" width="6.28515625" style="62" customWidth="1"/>
    <col min="3313" max="3313" width="69" style="62" customWidth="1"/>
    <col min="3314" max="3331" width="0" style="62" hidden="1" customWidth="1"/>
    <col min="3332" max="3333" width="15.28515625" style="62" bestFit="1" customWidth="1"/>
    <col min="3334" max="3335" width="11.85546875" style="62" bestFit="1" customWidth="1"/>
    <col min="3336" max="3336" width="15.5703125" style="62" bestFit="1" customWidth="1"/>
    <col min="3337" max="3337" width="15.7109375" style="62" bestFit="1" customWidth="1"/>
    <col min="3338" max="3338" width="13.140625" style="62" bestFit="1" customWidth="1"/>
    <col min="3339" max="3340" width="10.5703125" style="62" bestFit="1" customWidth="1"/>
    <col min="3341" max="3567" width="9.140625" style="62"/>
    <col min="3568" max="3568" width="6.28515625" style="62" customWidth="1"/>
    <col min="3569" max="3569" width="69" style="62" customWidth="1"/>
    <col min="3570" max="3587" width="0" style="62" hidden="1" customWidth="1"/>
    <col min="3588" max="3589" width="15.28515625" style="62" bestFit="1" customWidth="1"/>
    <col min="3590" max="3591" width="11.85546875" style="62" bestFit="1" customWidth="1"/>
    <col min="3592" max="3592" width="15.5703125" style="62" bestFit="1" customWidth="1"/>
    <col min="3593" max="3593" width="15.7109375" style="62" bestFit="1" customWidth="1"/>
    <col min="3594" max="3594" width="13.140625" style="62" bestFit="1" customWidth="1"/>
    <col min="3595" max="3596" width="10.5703125" style="62" bestFit="1" customWidth="1"/>
    <col min="3597" max="3823" width="9.140625" style="62"/>
    <col min="3824" max="3824" width="6.28515625" style="62" customWidth="1"/>
    <col min="3825" max="3825" width="69" style="62" customWidth="1"/>
    <col min="3826" max="3843" width="0" style="62" hidden="1" customWidth="1"/>
    <col min="3844" max="3845" width="15.28515625" style="62" bestFit="1" customWidth="1"/>
    <col min="3846" max="3847" width="11.85546875" style="62" bestFit="1" customWidth="1"/>
    <col min="3848" max="3848" width="15.5703125" style="62" bestFit="1" customWidth="1"/>
    <col min="3849" max="3849" width="15.7109375" style="62" bestFit="1" customWidth="1"/>
    <col min="3850" max="3850" width="13.140625" style="62" bestFit="1" customWidth="1"/>
    <col min="3851" max="3852" width="10.5703125" style="62" bestFit="1" customWidth="1"/>
    <col min="3853" max="4079" width="9.140625" style="62"/>
    <col min="4080" max="4080" width="6.28515625" style="62" customWidth="1"/>
    <col min="4081" max="4081" width="69" style="62" customWidth="1"/>
    <col min="4082" max="4099" width="0" style="62" hidden="1" customWidth="1"/>
    <col min="4100" max="4101" width="15.28515625" style="62" bestFit="1" customWidth="1"/>
    <col min="4102" max="4103" width="11.85546875" style="62" bestFit="1" customWidth="1"/>
    <col min="4104" max="4104" width="15.5703125" style="62" bestFit="1" customWidth="1"/>
    <col min="4105" max="4105" width="15.7109375" style="62" bestFit="1" customWidth="1"/>
    <col min="4106" max="4106" width="13.140625" style="62" bestFit="1" customWidth="1"/>
    <col min="4107" max="4108" width="10.5703125" style="62" bestFit="1" customWidth="1"/>
    <col min="4109" max="4335" width="9.140625" style="62"/>
    <col min="4336" max="4336" width="6.28515625" style="62" customWidth="1"/>
    <col min="4337" max="4337" width="69" style="62" customWidth="1"/>
    <col min="4338" max="4355" width="0" style="62" hidden="1" customWidth="1"/>
    <col min="4356" max="4357" width="15.28515625" style="62" bestFit="1" customWidth="1"/>
    <col min="4358" max="4359" width="11.85546875" style="62" bestFit="1" customWidth="1"/>
    <col min="4360" max="4360" width="15.5703125" style="62" bestFit="1" customWidth="1"/>
    <col min="4361" max="4361" width="15.7109375" style="62" bestFit="1" customWidth="1"/>
    <col min="4362" max="4362" width="13.140625" style="62" bestFit="1" customWidth="1"/>
    <col min="4363" max="4364" width="10.5703125" style="62" bestFit="1" customWidth="1"/>
    <col min="4365" max="4591" width="9.140625" style="62"/>
    <col min="4592" max="4592" width="6.28515625" style="62" customWidth="1"/>
    <col min="4593" max="4593" width="69" style="62" customWidth="1"/>
    <col min="4594" max="4611" width="0" style="62" hidden="1" customWidth="1"/>
    <col min="4612" max="4613" width="15.28515625" style="62" bestFit="1" customWidth="1"/>
    <col min="4614" max="4615" width="11.85546875" style="62" bestFit="1" customWidth="1"/>
    <col min="4616" max="4616" width="15.5703125" style="62" bestFit="1" customWidth="1"/>
    <col min="4617" max="4617" width="15.7109375" style="62" bestFit="1" customWidth="1"/>
    <col min="4618" max="4618" width="13.140625" style="62" bestFit="1" customWidth="1"/>
    <col min="4619" max="4620" width="10.5703125" style="62" bestFit="1" customWidth="1"/>
    <col min="4621" max="4847" width="9.140625" style="62"/>
    <col min="4848" max="4848" width="6.28515625" style="62" customWidth="1"/>
    <col min="4849" max="4849" width="69" style="62" customWidth="1"/>
    <col min="4850" max="4867" width="0" style="62" hidden="1" customWidth="1"/>
    <col min="4868" max="4869" width="15.28515625" style="62" bestFit="1" customWidth="1"/>
    <col min="4870" max="4871" width="11.85546875" style="62" bestFit="1" customWidth="1"/>
    <col min="4872" max="4872" width="15.5703125" style="62" bestFit="1" customWidth="1"/>
    <col min="4873" max="4873" width="15.7109375" style="62" bestFit="1" customWidth="1"/>
    <col min="4874" max="4874" width="13.140625" style="62" bestFit="1" customWidth="1"/>
    <col min="4875" max="4876" width="10.5703125" style="62" bestFit="1" customWidth="1"/>
    <col min="4877" max="5103" width="9.140625" style="62"/>
    <col min="5104" max="5104" width="6.28515625" style="62" customWidth="1"/>
    <col min="5105" max="5105" width="69" style="62" customWidth="1"/>
    <col min="5106" max="5123" width="0" style="62" hidden="1" customWidth="1"/>
    <col min="5124" max="5125" width="15.28515625" style="62" bestFit="1" customWidth="1"/>
    <col min="5126" max="5127" width="11.85546875" style="62" bestFit="1" customWidth="1"/>
    <col min="5128" max="5128" width="15.5703125" style="62" bestFit="1" customWidth="1"/>
    <col min="5129" max="5129" width="15.7109375" style="62" bestFit="1" customWidth="1"/>
    <col min="5130" max="5130" width="13.140625" style="62" bestFit="1" customWidth="1"/>
    <col min="5131" max="5132" width="10.5703125" style="62" bestFit="1" customWidth="1"/>
    <col min="5133" max="5359" width="9.140625" style="62"/>
    <col min="5360" max="5360" width="6.28515625" style="62" customWidth="1"/>
    <col min="5361" max="5361" width="69" style="62" customWidth="1"/>
    <col min="5362" max="5379" width="0" style="62" hidden="1" customWidth="1"/>
    <col min="5380" max="5381" width="15.28515625" style="62" bestFit="1" customWidth="1"/>
    <col min="5382" max="5383" width="11.85546875" style="62" bestFit="1" customWidth="1"/>
    <col min="5384" max="5384" width="15.5703125" style="62" bestFit="1" customWidth="1"/>
    <col min="5385" max="5385" width="15.7109375" style="62" bestFit="1" customWidth="1"/>
    <col min="5386" max="5386" width="13.140625" style="62" bestFit="1" customWidth="1"/>
    <col min="5387" max="5388" width="10.5703125" style="62" bestFit="1" customWidth="1"/>
    <col min="5389" max="5615" width="9.140625" style="62"/>
    <col min="5616" max="5616" width="6.28515625" style="62" customWidth="1"/>
    <col min="5617" max="5617" width="69" style="62" customWidth="1"/>
    <col min="5618" max="5635" width="0" style="62" hidden="1" customWidth="1"/>
    <col min="5636" max="5637" width="15.28515625" style="62" bestFit="1" customWidth="1"/>
    <col min="5638" max="5639" width="11.85546875" style="62" bestFit="1" customWidth="1"/>
    <col min="5640" max="5640" width="15.5703125" style="62" bestFit="1" customWidth="1"/>
    <col min="5641" max="5641" width="15.7109375" style="62" bestFit="1" customWidth="1"/>
    <col min="5642" max="5642" width="13.140625" style="62" bestFit="1" customWidth="1"/>
    <col min="5643" max="5644" width="10.5703125" style="62" bestFit="1" customWidth="1"/>
    <col min="5645" max="5871" width="9.140625" style="62"/>
    <col min="5872" max="5872" width="6.28515625" style="62" customWidth="1"/>
    <col min="5873" max="5873" width="69" style="62" customWidth="1"/>
    <col min="5874" max="5891" width="0" style="62" hidden="1" customWidth="1"/>
    <col min="5892" max="5893" width="15.28515625" style="62" bestFit="1" customWidth="1"/>
    <col min="5894" max="5895" width="11.85546875" style="62" bestFit="1" customWidth="1"/>
    <col min="5896" max="5896" width="15.5703125" style="62" bestFit="1" customWidth="1"/>
    <col min="5897" max="5897" width="15.7109375" style="62" bestFit="1" customWidth="1"/>
    <col min="5898" max="5898" width="13.140625" style="62" bestFit="1" customWidth="1"/>
    <col min="5899" max="5900" width="10.5703125" style="62" bestFit="1" customWidth="1"/>
    <col min="5901" max="6127" width="9.140625" style="62"/>
    <col min="6128" max="6128" width="6.28515625" style="62" customWidth="1"/>
    <col min="6129" max="6129" width="69" style="62" customWidth="1"/>
    <col min="6130" max="6147" width="0" style="62" hidden="1" customWidth="1"/>
    <col min="6148" max="6149" width="15.28515625" style="62" bestFit="1" customWidth="1"/>
    <col min="6150" max="6151" width="11.85546875" style="62" bestFit="1" customWidth="1"/>
    <col min="6152" max="6152" width="15.5703125" style="62" bestFit="1" customWidth="1"/>
    <col min="6153" max="6153" width="15.7109375" style="62" bestFit="1" customWidth="1"/>
    <col min="6154" max="6154" width="13.140625" style="62" bestFit="1" customWidth="1"/>
    <col min="6155" max="6156" width="10.5703125" style="62" bestFit="1" customWidth="1"/>
    <col min="6157" max="6383" width="9.140625" style="62"/>
    <col min="6384" max="6384" width="6.28515625" style="62" customWidth="1"/>
    <col min="6385" max="6385" width="69" style="62" customWidth="1"/>
    <col min="6386" max="6403" width="0" style="62" hidden="1" customWidth="1"/>
    <col min="6404" max="6405" width="15.28515625" style="62" bestFit="1" customWidth="1"/>
    <col min="6406" max="6407" width="11.85546875" style="62" bestFit="1" customWidth="1"/>
    <col min="6408" max="6408" width="15.5703125" style="62" bestFit="1" customWidth="1"/>
    <col min="6409" max="6409" width="15.7109375" style="62" bestFit="1" customWidth="1"/>
    <col min="6410" max="6410" width="13.140625" style="62" bestFit="1" customWidth="1"/>
    <col min="6411" max="6412" width="10.5703125" style="62" bestFit="1" customWidth="1"/>
    <col min="6413" max="6639" width="9.140625" style="62"/>
    <col min="6640" max="6640" width="6.28515625" style="62" customWidth="1"/>
    <col min="6641" max="6641" width="69" style="62" customWidth="1"/>
    <col min="6642" max="6659" width="0" style="62" hidden="1" customWidth="1"/>
    <col min="6660" max="6661" width="15.28515625" style="62" bestFit="1" customWidth="1"/>
    <col min="6662" max="6663" width="11.85546875" style="62" bestFit="1" customWidth="1"/>
    <col min="6664" max="6664" width="15.5703125" style="62" bestFit="1" customWidth="1"/>
    <col min="6665" max="6665" width="15.7109375" style="62" bestFit="1" customWidth="1"/>
    <col min="6666" max="6666" width="13.140625" style="62" bestFit="1" customWidth="1"/>
    <col min="6667" max="6668" width="10.5703125" style="62" bestFit="1" customWidth="1"/>
    <col min="6669" max="6895" width="9.140625" style="62"/>
    <col min="6896" max="6896" width="6.28515625" style="62" customWidth="1"/>
    <col min="6897" max="6897" width="69" style="62" customWidth="1"/>
    <col min="6898" max="6915" width="0" style="62" hidden="1" customWidth="1"/>
    <col min="6916" max="6917" width="15.28515625" style="62" bestFit="1" customWidth="1"/>
    <col min="6918" max="6919" width="11.85546875" style="62" bestFit="1" customWidth="1"/>
    <col min="6920" max="6920" width="15.5703125" style="62" bestFit="1" customWidth="1"/>
    <col min="6921" max="6921" width="15.7109375" style="62" bestFit="1" customWidth="1"/>
    <col min="6922" max="6922" width="13.140625" style="62" bestFit="1" customWidth="1"/>
    <col min="6923" max="6924" width="10.5703125" style="62" bestFit="1" customWidth="1"/>
    <col min="6925" max="7151" width="9.140625" style="62"/>
    <col min="7152" max="7152" width="6.28515625" style="62" customWidth="1"/>
    <col min="7153" max="7153" width="69" style="62" customWidth="1"/>
    <col min="7154" max="7171" width="0" style="62" hidden="1" customWidth="1"/>
    <col min="7172" max="7173" width="15.28515625" style="62" bestFit="1" customWidth="1"/>
    <col min="7174" max="7175" width="11.85546875" style="62" bestFit="1" customWidth="1"/>
    <col min="7176" max="7176" width="15.5703125" style="62" bestFit="1" customWidth="1"/>
    <col min="7177" max="7177" width="15.7109375" style="62" bestFit="1" customWidth="1"/>
    <col min="7178" max="7178" width="13.140625" style="62" bestFit="1" customWidth="1"/>
    <col min="7179" max="7180" width="10.5703125" style="62" bestFit="1" customWidth="1"/>
    <col min="7181" max="7407" width="9.140625" style="62"/>
    <col min="7408" max="7408" width="6.28515625" style="62" customWidth="1"/>
    <col min="7409" max="7409" width="69" style="62" customWidth="1"/>
    <col min="7410" max="7427" width="0" style="62" hidden="1" customWidth="1"/>
    <col min="7428" max="7429" width="15.28515625" style="62" bestFit="1" customWidth="1"/>
    <col min="7430" max="7431" width="11.85546875" style="62" bestFit="1" customWidth="1"/>
    <col min="7432" max="7432" width="15.5703125" style="62" bestFit="1" customWidth="1"/>
    <col min="7433" max="7433" width="15.7109375" style="62" bestFit="1" customWidth="1"/>
    <col min="7434" max="7434" width="13.140625" style="62" bestFit="1" customWidth="1"/>
    <col min="7435" max="7436" width="10.5703125" style="62" bestFit="1" customWidth="1"/>
    <col min="7437" max="7663" width="9.140625" style="62"/>
    <col min="7664" max="7664" width="6.28515625" style="62" customWidth="1"/>
    <col min="7665" max="7665" width="69" style="62" customWidth="1"/>
    <col min="7666" max="7683" width="0" style="62" hidden="1" customWidth="1"/>
    <col min="7684" max="7685" width="15.28515625" style="62" bestFit="1" customWidth="1"/>
    <col min="7686" max="7687" width="11.85546875" style="62" bestFit="1" customWidth="1"/>
    <col min="7688" max="7688" width="15.5703125" style="62" bestFit="1" customWidth="1"/>
    <col min="7689" max="7689" width="15.7109375" style="62" bestFit="1" customWidth="1"/>
    <col min="7690" max="7690" width="13.140625" style="62" bestFit="1" customWidth="1"/>
    <col min="7691" max="7692" width="10.5703125" style="62" bestFit="1" customWidth="1"/>
    <col min="7693" max="7919" width="9.140625" style="62"/>
    <col min="7920" max="7920" width="6.28515625" style="62" customWidth="1"/>
    <col min="7921" max="7921" width="69" style="62" customWidth="1"/>
    <col min="7922" max="7939" width="0" style="62" hidden="1" customWidth="1"/>
    <col min="7940" max="7941" width="15.28515625" style="62" bestFit="1" customWidth="1"/>
    <col min="7942" max="7943" width="11.85546875" style="62" bestFit="1" customWidth="1"/>
    <col min="7944" max="7944" width="15.5703125" style="62" bestFit="1" customWidth="1"/>
    <col min="7945" max="7945" width="15.7109375" style="62" bestFit="1" customWidth="1"/>
    <col min="7946" max="7946" width="13.140625" style="62" bestFit="1" customWidth="1"/>
    <col min="7947" max="7948" width="10.5703125" style="62" bestFit="1" customWidth="1"/>
    <col min="7949" max="8175" width="9.140625" style="62"/>
    <col min="8176" max="8176" width="6.28515625" style="62" customWidth="1"/>
    <col min="8177" max="8177" width="69" style="62" customWidth="1"/>
    <col min="8178" max="8195" width="0" style="62" hidden="1" customWidth="1"/>
    <col min="8196" max="8197" width="15.28515625" style="62" bestFit="1" customWidth="1"/>
    <col min="8198" max="8199" width="11.85546875" style="62" bestFit="1" customWidth="1"/>
    <col min="8200" max="8200" width="15.5703125" style="62" bestFit="1" customWidth="1"/>
    <col min="8201" max="8201" width="15.7109375" style="62" bestFit="1" customWidth="1"/>
    <col min="8202" max="8202" width="13.140625" style="62" bestFit="1" customWidth="1"/>
    <col min="8203" max="8204" width="10.5703125" style="62" bestFit="1" customWidth="1"/>
    <col min="8205" max="8431" width="9.140625" style="62"/>
    <col min="8432" max="8432" width="6.28515625" style="62" customWidth="1"/>
    <col min="8433" max="8433" width="69" style="62" customWidth="1"/>
    <col min="8434" max="8451" width="0" style="62" hidden="1" customWidth="1"/>
    <col min="8452" max="8453" width="15.28515625" style="62" bestFit="1" customWidth="1"/>
    <col min="8454" max="8455" width="11.85546875" style="62" bestFit="1" customWidth="1"/>
    <col min="8456" max="8456" width="15.5703125" style="62" bestFit="1" customWidth="1"/>
    <col min="8457" max="8457" width="15.7109375" style="62" bestFit="1" customWidth="1"/>
    <col min="8458" max="8458" width="13.140625" style="62" bestFit="1" customWidth="1"/>
    <col min="8459" max="8460" width="10.5703125" style="62" bestFit="1" customWidth="1"/>
    <col min="8461" max="8687" width="9.140625" style="62"/>
    <col min="8688" max="8688" width="6.28515625" style="62" customWidth="1"/>
    <col min="8689" max="8689" width="69" style="62" customWidth="1"/>
    <col min="8690" max="8707" width="0" style="62" hidden="1" customWidth="1"/>
    <col min="8708" max="8709" width="15.28515625" style="62" bestFit="1" customWidth="1"/>
    <col min="8710" max="8711" width="11.85546875" style="62" bestFit="1" customWidth="1"/>
    <col min="8712" max="8712" width="15.5703125" style="62" bestFit="1" customWidth="1"/>
    <col min="8713" max="8713" width="15.7109375" style="62" bestFit="1" customWidth="1"/>
    <col min="8714" max="8714" width="13.140625" style="62" bestFit="1" customWidth="1"/>
    <col min="8715" max="8716" width="10.5703125" style="62" bestFit="1" customWidth="1"/>
    <col min="8717" max="8943" width="9.140625" style="62"/>
    <col min="8944" max="8944" width="6.28515625" style="62" customWidth="1"/>
    <col min="8945" max="8945" width="69" style="62" customWidth="1"/>
    <col min="8946" max="8963" width="0" style="62" hidden="1" customWidth="1"/>
    <col min="8964" max="8965" width="15.28515625" style="62" bestFit="1" customWidth="1"/>
    <col min="8966" max="8967" width="11.85546875" style="62" bestFit="1" customWidth="1"/>
    <col min="8968" max="8968" width="15.5703125" style="62" bestFit="1" customWidth="1"/>
    <col min="8969" max="8969" width="15.7109375" style="62" bestFit="1" customWidth="1"/>
    <col min="8970" max="8970" width="13.140625" style="62" bestFit="1" customWidth="1"/>
    <col min="8971" max="8972" width="10.5703125" style="62" bestFit="1" customWidth="1"/>
    <col min="8973" max="9199" width="9.140625" style="62"/>
    <col min="9200" max="9200" width="6.28515625" style="62" customWidth="1"/>
    <col min="9201" max="9201" width="69" style="62" customWidth="1"/>
    <col min="9202" max="9219" width="0" style="62" hidden="1" customWidth="1"/>
    <col min="9220" max="9221" width="15.28515625" style="62" bestFit="1" customWidth="1"/>
    <col min="9222" max="9223" width="11.85546875" style="62" bestFit="1" customWidth="1"/>
    <col min="9224" max="9224" width="15.5703125" style="62" bestFit="1" customWidth="1"/>
    <col min="9225" max="9225" width="15.7109375" style="62" bestFit="1" customWidth="1"/>
    <col min="9226" max="9226" width="13.140625" style="62" bestFit="1" customWidth="1"/>
    <col min="9227" max="9228" width="10.5703125" style="62" bestFit="1" customWidth="1"/>
    <col min="9229" max="9455" width="9.140625" style="62"/>
    <col min="9456" max="9456" width="6.28515625" style="62" customWidth="1"/>
    <col min="9457" max="9457" width="69" style="62" customWidth="1"/>
    <col min="9458" max="9475" width="0" style="62" hidden="1" customWidth="1"/>
    <col min="9476" max="9477" width="15.28515625" style="62" bestFit="1" customWidth="1"/>
    <col min="9478" max="9479" width="11.85546875" style="62" bestFit="1" customWidth="1"/>
    <col min="9480" max="9480" width="15.5703125" style="62" bestFit="1" customWidth="1"/>
    <col min="9481" max="9481" width="15.7109375" style="62" bestFit="1" customWidth="1"/>
    <col min="9482" max="9482" width="13.140625" style="62" bestFit="1" customWidth="1"/>
    <col min="9483" max="9484" width="10.5703125" style="62" bestFit="1" customWidth="1"/>
    <col min="9485" max="9711" width="9.140625" style="62"/>
    <col min="9712" max="9712" width="6.28515625" style="62" customWidth="1"/>
    <col min="9713" max="9713" width="69" style="62" customWidth="1"/>
    <col min="9714" max="9731" width="0" style="62" hidden="1" customWidth="1"/>
    <col min="9732" max="9733" width="15.28515625" style="62" bestFit="1" customWidth="1"/>
    <col min="9734" max="9735" width="11.85546875" style="62" bestFit="1" customWidth="1"/>
    <col min="9736" max="9736" width="15.5703125" style="62" bestFit="1" customWidth="1"/>
    <col min="9737" max="9737" width="15.7109375" style="62" bestFit="1" customWidth="1"/>
    <col min="9738" max="9738" width="13.140625" style="62" bestFit="1" customWidth="1"/>
    <col min="9739" max="9740" width="10.5703125" style="62" bestFit="1" customWidth="1"/>
    <col min="9741" max="9967" width="9.140625" style="62"/>
    <col min="9968" max="9968" width="6.28515625" style="62" customWidth="1"/>
    <col min="9969" max="9969" width="69" style="62" customWidth="1"/>
    <col min="9970" max="9987" width="0" style="62" hidden="1" customWidth="1"/>
    <col min="9988" max="9989" width="15.28515625" style="62" bestFit="1" customWidth="1"/>
    <col min="9990" max="9991" width="11.85546875" style="62" bestFit="1" customWidth="1"/>
    <col min="9992" max="9992" width="15.5703125" style="62" bestFit="1" customWidth="1"/>
    <col min="9993" max="9993" width="15.7109375" style="62" bestFit="1" customWidth="1"/>
    <col min="9994" max="9994" width="13.140625" style="62" bestFit="1" customWidth="1"/>
    <col min="9995" max="9996" width="10.5703125" style="62" bestFit="1" customWidth="1"/>
    <col min="9997" max="10223" width="9.140625" style="62"/>
    <col min="10224" max="10224" width="6.28515625" style="62" customWidth="1"/>
    <col min="10225" max="10225" width="69" style="62" customWidth="1"/>
    <col min="10226" max="10243" width="0" style="62" hidden="1" customWidth="1"/>
    <col min="10244" max="10245" width="15.28515625" style="62" bestFit="1" customWidth="1"/>
    <col min="10246" max="10247" width="11.85546875" style="62" bestFit="1" customWidth="1"/>
    <col min="10248" max="10248" width="15.5703125" style="62" bestFit="1" customWidth="1"/>
    <col min="10249" max="10249" width="15.7109375" style="62" bestFit="1" customWidth="1"/>
    <col min="10250" max="10250" width="13.140625" style="62" bestFit="1" customWidth="1"/>
    <col min="10251" max="10252" width="10.5703125" style="62" bestFit="1" customWidth="1"/>
    <col min="10253" max="10479" width="9.140625" style="62"/>
    <col min="10480" max="10480" width="6.28515625" style="62" customWidth="1"/>
    <col min="10481" max="10481" width="69" style="62" customWidth="1"/>
    <col min="10482" max="10499" width="0" style="62" hidden="1" customWidth="1"/>
    <col min="10500" max="10501" width="15.28515625" style="62" bestFit="1" customWidth="1"/>
    <col min="10502" max="10503" width="11.85546875" style="62" bestFit="1" customWidth="1"/>
    <col min="10504" max="10504" width="15.5703125" style="62" bestFit="1" customWidth="1"/>
    <col min="10505" max="10505" width="15.7109375" style="62" bestFit="1" customWidth="1"/>
    <col min="10506" max="10506" width="13.140625" style="62" bestFit="1" customWidth="1"/>
    <col min="10507" max="10508" width="10.5703125" style="62" bestFit="1" customWidth="1"/>
    <col min="10509" max="10735" width="9.140625" style="62"/>
    <col min="10736" max="10736" width="6.28515625" style="62" customWidth="1"/>
    <col min="10737" max="10737" width="69" style="62" customWidth="1"/>
    <col min="10738" max="10755" width="0" style="62" hidden="1" customWidth="1"/>
    <col min="10756" max="10757" width="15.28515625" style="62" bestFit="1" customWidth="1"/>
    <col min="10758" max="10759" width="11.85546875" style="62" bestFit="1" customWidth="1"/>
    <col min="10760" max="10760" width="15.5703125" style="62" bestFit="1" customWidth="1"/>
    <col min="10761" max="10761" width="15.7109375" style="62" bestFit="1" customWidth="1"/>
    <col min="10762" max="10762" width="13.140625" style="62" bestFit="1" customWidth="1"/>
    <col min="10763" max="10764" width="10.5703125" style="62" bestFit="1" customWidth="1"/>
    <col min="10765" max="10991" width="9.140625" style="62"/>
    <col min="10992" max="10992" width="6.28515625" style="62" customWidth="1"/>
    <col min="10993" max="10993" width="69" style="62" customWidth="1"/>
    <col min="10994" max="11011" width="0" style="62" hidden="1" customWidth="1"/>
    <col min="11012" max="11013" width="15.28515625" style="62" bestFit="1" customWidth="1"/>
    <col min="11014" max="11015" width="11.85546875" style="62" bestFit="1" customWidth="1"/>
    <col min="11016" max="11016" width="15.5703125" style="62" bestFit="1" customWidth="1"/>
    <col min="11017" max="11017" width="15.7109375" style="62" bestFit="1" customWidth="1"/>
    <col min="11018" max="11018" width="13.140625" style="62" bestFit="1" customWidth="1"/>
    <col min="11019" max="11020" width="10.5703125" style="62" bestFit="1" customWidth="1"/>
    <col min="11021" max="11247" width="9.140625" style="62"/>
    <col min="11248" max="11248" width="6.28515625" style="62" customWidth="1"/>
    <col min="11249" max="11249" width="69" style="62" customWidth="1"/>
    <col min="11250" max="11267" width="0" style="62" hidden="1" customWidth="1"/>
    <col min="11268" max="11269" width="15.28515625" style="62" bestFit="1" customWidth="1"/>
    <col min="11270" max="11271" width="11.85546875" style="62" bestFit="1" customWidth="1"/>
    <col min="11272" max="11272" width="15.5703125" style="62" bestFit="1" customWidth="1"/>
    <col min="11273" max="11273" width="15.7109375" style="62" bestFit="1" customWidth="1"/>
    <col min="11274" max="11274" width="13.140625" style="62" bestFit="1" customWidth="1"/>
    <col min="11275" max="11276" width="10.5703125" style="62" bestFit="1" customWidth="1"/>
    <col min="11277" max="11503" width="9.140625" style="62"/>
    <col min="11504" max="11504" width="6.28515625" style="62" customWidth="1"/>
    <col min="11505" max="11505" width="69" style="62" customWidth="1"/>
    <col min="11506" max="11523" width="0" style="62" hidden="1" customWidth="1"/>
    <col min="11524" max="11525" width="15.28515625" style="62" bestFit="1" customWidth="1"/>
    <col min="11526" max="11527" width="11.85546875" style="62" bestFit="1" customWidth="1"/>
    <col min="11528" max="11528" width="15.5703125" style="62" bestFit="1" customWidth="1"/>
    <col min="11529" max="11529" width="15.7109375" style="62" bestFit="1" customWidth="1"/>
    <col min="11530" max="11530" width="13.140625" style="62" bestFit="1" customWidth="1"/>
    <col min="11531" max="11532" width="10.5703125" style="62" bestFit="1" customWidth="1"/>
    <col min="11533" max="11759" width="9.140625" style="62"/>
    <col min="11760" max="11760" width="6.28515625" style="62" customWidth="1"/>
    <col min="11761" max="11761" width="69" style="62" customWidth="1"/>
    <col min="11762" max="11779" width="0" style="62" hidden="1" customWidth="1"/>
    <col min="11780" max="11781" width="15.28515625" style="62" bestFit="1" customWidth="1"/>
    <col min="11782" max="11783" width="11.85546875" style="62" bestFit="1" customWidth="1"/>
    <col min="11784" max="11784" width="15.5703125" style="62" bestFit="1" customWidth="1"/>
    <col min="11785" max="11785" width="15.7109375" style="62" bestFit="1" customWidth="1"/>
    <col min="11786" max="11786" width="13.140625" style="62" bestFit="1" customWidth="1"/>
    <col min="11787" max="11788" width="10.5703125" style="62" bestFit="1" customWidth="1"/>
    <col min="11789" max="12015" width="9.140625" style="62"/>
    <col min="12016" max="12016" width="6.28515625" style="62" customWidth="1"/>
    <col min="12017" max="12017" width="69" style="62" customWidth="1"/>
    <col min="12018" max="12035" width="0" style="62" hidden="1" customWidth="1"/>
    <col min="12036" max="12037" width="15.28515625" style="62" bestFit="1" customWidth="1"/>
    <col min="12038" max="12039" width="11.85546875" style="62" bestFit="1" customWidth="1"/>
    <col min="12040" max="12040" width="15.5703125" style="62" bestFit="1" customWidth="1"/>
    <col min="12041" max="12041" width="15.7109375" style="62" bestFit="1" customWidth="1"/>
    <col min="12042" max="12042" width="13.140625" style="62" bestFit="1" customWidth="1"/>
    <col min="12043" max="12044" width="10.5703125" style="62" bestFit="1" customWidth="1"/>
    <col min="12045" max="12271" width="9.140625" style="62"/>
    <col min="12272" max="12272" width="6.28515625" style="62" customWidth="1"/>
    <col min="12273" max="12273" width="69" style="62" customWidth="1"/>
    <col min="12274" max="12291" width="0" style="62" hidden="1" customWidth="1"/>
    <col min="12292" max="12293" width="15.28515625" style="62" bestFit="1" customWidth="1"/>
    <col min="12294" max="12295" width="11.85546875" style="62" bestFit="1" customWidth="1"/>
    <col min="12296" max="12296" width="15.5703125" style="62" bestFit="1" customWidth="1"/>
    <col min="12297" max="12297" width="15.7109375" style="62" bestFit="1" customWidth="1"/>
    <col min="12298" max="12298" width="13.140625" style="62" bestFit="1" customWidth="1"/>
    <col min="12299" max="12300" width="10.5703125" style="62" bestFit="1" customWidth="1"/>
    <col min="12301" max="12527" width="9.140625" style="62"/>
    <col min="12528" max="12528" width="6.28515625" style="62" customWidth="1"/>
    <col min="12529" max="12529" width="69" style="62" customWidth="1"/>
    <col min="12530" max="12547" width="0" style="62" hidden="1" customWidth="1"/>
    <col min="12548" max="12549" width="15.28515625" style="62" bestFit="1" customWidth="1"/>
    <col min="12550" max="12551" width="11.85546875" style="62" bestFit="1" customWidth="1"/>
    <col min="12552" max="12552" width="15.5703125" style="62" bestFit="1" customWidth="1"/>
    <col min="12553" max="12553" width="15.7109375" style="62" bestFit="1" customWidth="1"/>
    <col min="12554" max="12554" width="13.140625" style="62" bestFit="1" customWidth="1"/>
    <col min="12555" max="12556" width="10.5703125" style="62" bestFit="1" customWidth="1"/>
    <col min="12557" max="12783" width="9.140625" style="62"/>
    <col min="12784" max="12784" width="6.28515625" style="62" customWidth="1"/>
    <col min="12785" max="12785" width="69" style="62" customWidth="1"/>
    <col min="12786" max="12803" width="0" style="62" hidden="1" customWidth="1"/>
    <col min="12804" max="12805" width="15.28515625" style="62" bestFit="1" customWidth="1"/>
    <col min="12806" max="12807" width="11.85546875" style="62" bestFit="1" customWidth="1"/>
    <col min="12808" max="12808" width="15.5703125" style="62" bestFit="1" customWidth="1"/>
    <col min="12809" max="12809" width="15.7109375" style="62" bestFit="1" customWidth="1"/>
    <col min="12810" max="12810" width="13.140625" style="62" bestFit="1" customWidth="1"/>
    <col min="12811" max="12812" width="10.5703125" style="62" bestFit="1" customWidth="1"/>
    <col min="12813" max="13039" width="9.140625" style="62"/>
    <col min="13040" max="13040" width="6.28515625" style="62" customWidth="1"/>
    <col min="13041" max="13041" width="69" style="62" customWidth="1"/>
    <col min="13042" max="13059" width="0" style="62" hidden="1" customWidth="1"/>
    <col min="13060" max="13061" width="15.28515625" style="62" bestFit="1" customWidth="1"/>
    <col min="13062" max="13063" width="11.85546875" style="62" bestFit="1" customWidth="1"/>
    <col min="13064" max="13064" width="15.5703125" style="62" bestFit="1" customWidth="1"/>
    <col min="13065" max="13065" width="15.7109375" style="62" bestFit="1" customWidth="1"/>
    <col min="13066" max="13066" width="13.140625" style="62" bestFit="1" customWidth="1"/>
    <col min="13067" max="13068" width="10.5703125" style="62" bestFit="1" customWidth="1"/>
    <col min="13069" max="13295" width="9.140625" style="62"/>
    <col min="13296" max="13296" width="6.28515625" style="62" customWidth="1"/>
    <col min="13297" max="13297" width="69" style="62" customWidth="1"/>
    <col min="13298" max="13315" width="0" style="62" hidden="1" customWidth="1"/>
    <col min="13316" max="13317" width="15.28515625" style="62" bestFit="1" customWidth="1"/>
    <col min="13318" max="13319" width="11.85546875" style="62" bestFit="1" customWidth="1"/>
    <col min="13320" max="13320" width="15.5703125" style="62" bestFit="1" customWidth="1"/>
    <col min="13321" max="13321" width="15.7109375" style="62" bestFit="1" customWidth="1"/>
    <col min="13322" max="13322" width="13.140625" style="62" bestFit="1" customWidth="1"/>
    <col min="13323" max="13324" width="10.5703125" style="62" bestFit="1" customWidth="1"/>
    <col min="13325" max="13551" width="9.140625" style="62"/>
    <col min="13552" max="13552" width="6.28515625" style="62" customWidth="1"/>
    <col min="13553" max="13553" width="69" style="62" customWidth="1"/>
    <col min="13554" max="13571" width="0" style="62" hidden="1" customWidth="1"/>
    <col min="13572" max="13573" width="15.28515625" style="62" bestFit="1" customWidth="1"/>
    <col min="13574" max="13575" width="11.85546875" style="62" bestFit="1" customWidth="1"/>
    <col min="13576" max="13576" width="15.5703125" style="62" bestFit="1" customWidth="1"/>
    <col min="13577" max="13577" width="15.7109375" style="62" bestFit="1" customWidth="1"/>
    <col min="13578" max="13578" width="13.140625" style="62" bestFit="1" customWidth="1"/>
    <col min="13579" max="13580" width="10.5703125" style="62" bestFit="1" customWidth="1"/>
    <col min="13581" max="13807" width="9.140625" style="62"/>
    <col min="13808" max="13808" width="6.28515625" style="62" customWidth="1"/>
    <col min="13809" max="13809" width="69" style="62" customWidth="1"/>
    <col min="13810" max="13827" width="0" style="62" hidden="1" customWidth="1"/>
    <col min="13828" max="13829" width="15.28515625" style="62" bestFit="1" customWidth="1"/>
    <col min="13830" max="13831" width="11.85546875" style="62" bestFit="1" customWidth="1"/>
    <col min="13832" max="13832" width="15.5703125" style="62" bestFit="1" customWidth="1"/>
    <col min="13833" max="13833" width="15.7109375" style="62" bestFit="1" customWidth="1"/>
    <col min="13834" max="13834" width="13.140625" style="62" bestFit="1" customWidth="1"/>
    <col min="13835" max="13836" width="10.5703125" style="62" bestFit="1" customWidth="1"/>
    <col min="13837" max="14063" width="9.140625" style="62"/>
    <col min="14064" max="14064" width="6.28515625" style="62" customWidth="1"/>
    <col min="14065" max="14065" width="69" style="62" customWidth="1"/>
    <col min="14066" max="14083" width="0" style="62" hidden="1" customWidth="1"/>
    <col min="14084" max="14085" width="15.28515625" style="62" bestFit="1" customWidth="1"/>
    <col min="14086" max="14087" width="11.85546875" style="62" bestFit="1" customWidth="1"/>
    <col min="14088" max="14088" width="15.5703125" style="62" bestFit="1" customWidth="1"/>
    <col min="14089" max="14089" width="15.7109375" style="62" bestFit="1" customWidth="1"/>
    <col min="14090" max="14090" width="13.140625" style="62" bestFit="1" customWidth="1"/>
    <col min="14091" max="14092" width="10.5703125" style="62" bestFit="1" customWidth="1"/>
    <col min="14093" max="14319" width="9.140625" style="62"/>
    <col min="14320" max="14320" width="6.28515625" style="62" customWidth="1"/>
    <col min="14321" max="14321" width="69" style="62" customWidth="1"/>
    <col min="14322" max="14339" width="0" style="62" hidden="1" customWidth="1"/>
    <col min="14340" max="14341" width="15.28515625" style="62" bestFit="1" customWidth="1"/>
    <col min="14342" max="14343" width="11.85546875" style="62" bestFit="1" customWidth="1"/>
    <col min="14344" max="14344" width="15.5703125" style="62" bestFit="1" customWidth="1"/>
    <col min="14345" max="14345" width="15.7109375" style="62" bestFit="1" customWidth="1"/>
    <col min="14346" max="14346" width="13.140625" style="62" bestFit="1" customWidth="1"/>
    <col min="14347" max="14348" width="10.5703125" style="62" bestFit="1" customWidth="1"/>
    <col min="14349" max="14575" width="9.140625" style="62"/>
    <col min="14576" max="14576" width="6.28515625" style="62" customWidth="1"/>
    <col min="14577" max="14577" width="69" style="62" customWidth="1"/>
    <col min="14578" max="14595" width="0" style="62" hidden="1" customWidth="1"/>
    <col min="14596" max="14597" width="15.28515625" style="62" bestFit="1" customWidth="1"/>
    <col min="14598" max="14599" width="11.85546875" style="62" bestFit="1" customWidth="1"/>
    <col min="14600" max="14600" width="15.5703125" style="62" bestFit="1" customWidth="1"/>
    <col min="14601" max="14601" width="15.7109375" style="62" bestFit="1" customWidth="1"/>
    <col min="14602" max="14602" width="13.140625" style="62" bestFit="1" customWidth="1"/>
    <col min="14603" max="14604" width="10.5703125" style="62" bestFit="1" customWidth="1"/>
    <col min="14605" max="14831" width="9.140625" style="62"/>
    <col min="14832" max="14832" width="6.28515625" style="62" customWidth="1"/>
    <col min="14833" max="14833" width="69" style="62" customWidth="1"/>
    <col min="14834" max="14851" width="0" style="62" hidden="1" customWidth="1"/>
    <col min="14852" max="14853" width="15.28515625" style="62" bestFit="1" customWidth="1"/>
    <col min="14854" max="14855" width="11.85546875" style="62" bestFit="1" customWidth="1"/>
    <col min="14856" max="14856" width="15.5703125" style="62" bestFit="1" customWidth="1"/>
    <col min="14857" max="14857" width="15.7109375" style="62" bestFit="1" customWidth="1"/>
    <col min="14858" max="14858" width="13.140625" style="62" bestFit="1" customWidth="1"/>
    <col min="14859" max="14860" width="10.5703125" style="62" bestFit="1" customWidth="1"/>
    <col min="14861" max="15087" width="9.140625" style="62"/>
    <col min="15088" max="15088" width="6.28515625" style="62" customWidth="1"/>
    <col min="15089" max="15089" width="69" style="62" customWidth="1"/>
    <col min="15090" max="15107" width="0" style="62" hidden="1" customWidth="1"/>
    <col min="15108" max="15109" width="15.28515625" style="62" bestFit="1" customWidth="1"/>
    <col min="15110" max="15111" width="11.85546875" style="62" bestFit="1" customWidth="1"/>
    <col min="15112" max="15112" width="15.5703125" style="62" bestFit="1" customWidth="1"/>
    <col min="15113" max="15113" width="15.7109375" style="62" bestFit="1" customWidth="1"/>
    <col min="15114" max="15114" width="13.140625" style="62" bestFit="1" customWidth="1"/>
    <col min="15115" max="15116" width="10.5703125" style="62" bestFit="1" customWidth="1"/>
    <col min="15117" max="15343" width="9.140625" style="62"/>
    <col min="15344" max="15344" width="6.28515625" style="62" customWidth="1"/>
    <col min="15345" max="15345" width="69" style="62" customWidth="1"/>
    <col min="15346" max="15363" width="0" style="62" hidden="1" customWidth="1"/>
    <col min="15364" max="15365" width="15.28515625" style="62" bestFit="1" customWidth="1"/>
    <col min="15366" max="15367" width="11.85546875" style="62" bestFit="1" customWidth="1"/>
    <col min="15368" max="15368" width="15.5703125" style="62" bestFit="1" customWidth="1"/>
    <col min="15369" max="15369" width="15.7109375" style="62" bestFit="1" customWidth="1"/>
    <col min="15370" max="15370" width="13.140625" style="62" bestFit="1" customWidth="1"/>
    <col min="15371" max="15372" width="10.5703125" style="62" bestFit="1" customWidth="1"/>
    <col min="15373" max="15599" width="9.140625" style="62"/>
    <col min="15600" max="15600" width="6.28515625" style="62" customWidth="1"/>
    <col min="15601" max="15601" width="69" style="62" customWidth="1"/>
    <col min="15602" max="15619" width="0" style="62" hidden="1" customWidth="1"/>
    <col min="15620" max="15621" width="15.28515625" style="62" bestFit="1" customWidth="1"/>
    <col min="15622" max="15623" width="11.85546875" style="62" bestFit="1" customWidth="1"/>
    <col min="15624" max="15624" width="15.5703125" style="62" bestFit="1" customWidth="1"/>
    <col min="15625" max="15625" width="15.7109375" style="62" bestFit="1" customWidth="1"/>
    <col min="15626" max="15626" width="13.140625" style="62" bestFit="1" customWidth="1"/>
    <col min="15627" max="15628" width="10.5703125" style="62" bestFit="1" customWidth="1"/>
    <col min="15629" max="15855" width="9.140625" style="62"/>
    <col min="15856" max="15856" width="6.28515625" style="62" customWidth="1"/>
    <col min="15857" max="15857" width="69" style="62" customWidth="1"/>
    <col min="15858" max="15875" width="0" style="62" hidden="1" customWidth="1"/>
    <col min="15876" max="15877" width="15.28515625" style="62" bestFit="1" customWidth="1"/>
    <col min="15878" max="15879" width="11.85546875" style="62" bestFit="1" customWidth="1"/>
    <col min="15880" max="15880" width="15.5703125" style="62" bestFit="1" customWidth="1"/>
    <col min="15881" max="15881" width="15.7109375" style="62" bestFit="1" customWidth="1"/>
    <col min="15882" max="15882" width="13.140625" style="62" bestFit="1" customWidth="1"/>
    <col min="15883" max="15884" width="10.5703125" style="62" bestFit="1" customWidth="1"/>
    <col min="15885" max="16111" width="9.140625" style="62"/>
    <col min="16112" max="16112" width="6.28515625" style="62" customWidth="1"/>
    <col min="16113" max="16113" width="69" style="62" customWidth="1"/>
    <col min="16114" max="16131" width="0" style="62" hidden="1" customWidth="1"/>
    <col min="16132" max="16133" width="15.28515625" style="62" bestFit="1" customWidth="1"/>
    <col min="16134" max="16135" width="11.85546875" style="62" bestFit="1" customWidth="1"/>
    <col min="16136" max="16136" width="15.5703125" style="62" bestFit="1" customWidth="1"/>
    <col min="16137" max="16137" width="15.7109375" style="62" bestFit="1" customWidth="1"/>
    <col min="16138" max="16138" width="13.140625" style="62" bestFit="1" customWidth="1"/>
    <col min="16139" max="16140" width="10.5703125" style="62" bestFit="1" customWidth="1"/>
    <col min="16141" max="16384" width="9.140625" style="62"/>
  </cols>
  <sheetData>
    <row r="1" spans="1:14" s="59" customFormat="1">
      <c r="A1" s="2182" t="s">
        <v>140</v>
      </c>
      <c r="B1" s="2182"/>
      <c r="C1" s="2182"/>
      <c r="D1" s="2182"/>
      <c r="E1" s="2182"/>
      <c r="F1" s="2182"/>
      <c r="G1" s="2182"/>
      <c r="H1" s="2182"/>
      <c r="I1" s="2182"/>
    </row>
    <row r="2" spans="1:14" s="59" customFormat="1">
      <c r="A2" s="2183" t="s">
        <v>79</v>
      </c>
      <c r="B2" s="2183"/>
      <c r="C2" s="2183"/>
      <c r="D2" s="2183"/>
      <c r="E2" s="2183"/>
      <c r="F2" s="2183"/>
      <c r="G2" s="2183"/>
      <c r="H2" s="2183"/>
      <c r="I2" s="2183"/>
    </row>
    <row r="3" spans="1:14" ht="16.5" thickBot="1">
      <c r="A3" s="60"/>
      <c r="B3" s="60"/>
      <c r="C3" s="61"/>
      <c r="D3" s="61"/>
      <c r="E3" s="61"/>
    </row>
    <row r="4" spans="1:14" s="59" customFormat="1" ht="16.5" thickTop="1">
      <c r="A4" s="63"/>
      <c r="B4" s="2184" t="s">
        <v>46</v>
      </c>
      <c r="C4" s="2186" t="s">
        <v>47</v>
      </c>
      <c r="D4" s="2186"/>
      <c r="E4" s="2186"/>
      <c r="F4" s="2186"/>
      <c r="G4" s="2186"/>
      <c r="H4" s="2186" t="s">
        <v>244</v>
      </c>
      <c r="I4" s="2187"/>
    </row>
    <row r="5" spans="1:14" s="59" customFormat="1">
      <c r="A5" s="64"/>
      <c r="B5" s="2185"/>
      <c r="C5" s="65" t="s">
        <v>141</v>
      </c>
      <c r="D5" s="65" t="s">
        <v>142</v>
      </c>
      <c r="E5" s="65" t="s">
        <v>143</v>
      </c>
      <c r="F5" s="65" t="s">
        <v>45</v>
      </c>
      <c r="G5" s="65" t="s">
        <v>44</v>
      </c>
      <c r="H5" s="65" t="s">
        <v>44</v>
      </c>
      <c r="I5" s="66" t="s">
        <v>56</v>
      </c>
    </row>
    <row r="6" spans="1:14" s="59" customFormat="1">
      <c r="A6" s="67" t="s">
        <v>144</v>
      </c>
      <c r="B6" s="68" t="s">
        <v>145</v>
      </c>
      <c r="C6" s="69"/>
      <c r="D6" s="70"/>
      <c r="E6" s="70"/>
      <c r="F6" s="70"/>
      <c r="G6" s="70"/>
      <c r="H6" s="70"/>
      <c r="I6" s="71"/>
    </row>
    <row r="7" spans="1:14" s="59" customFormat="1" ht="22.5" customHeight="1">
      <c r="A7" s="72"/>
      <c r="B7" s="101" t="s">
        <v>146</v>
      </c>
      <c r="C7" s="102">
        <v>2.9726936457495299</v>
      </c>
      <c r="D7" s="102">
        <v>0.20429964861905603</v>
      </c>
      <c r="E7" s="102">
        <v>7.7</v>
      </c>
      <c r="F7" s="102">
        <v>6.3</v>
      </c>
      <c r="G7" s="102">
        <v>6.8</v>
      </c>
      <c r="H7" s="102" t="s">
        <v>147</v>
      </c>
      <c r="I7" s="1105" t="s">
        <v>147</v>
      </c>
    </row>
    <row r="8" spans="1:14" s="59" customFormat="1" ht="22.5" customHeight="1">
      <c r="A8" s="72"/>
      <c r="B8" s="101" t="s">
        <v>148</v>
      </c>
      <c r="C8" s="102">
        <v>3.3229054377301992</v>
      </c>
      <c r="D8" s="102">
        <v>0.5886785035338562</v>
      </c>
      <c r="E8" s="102">
        <v>8.2200000000000006</v>
      </c>
      <c r="F8" s="102">
        <v>6.66</v>
      </c>
      <c r="G8" s="102">
        <v>7.1</v>
      </c>
      <c r="H8" s="102" t="s">
        <v>147</v>
      </c>
      <c r="I8" s="1105" t="s">
        <v>147</v>
      </c>
    </row>
    <row r="9" spans="1:14" s="59" customFormat="1" ht="22.5" customHeight="1">
      <c r="A9" s="72"/>
      <c r="B9" s="101" t="s">
        <v>149</v>
      </c>
      <c r="C9" s="102">
        <v>8.4299649450040022</v>
      </c>
      <c r="D9" s="102">
        <v>5.7748774286396269</v>
      </c>
      <c r="E9" s="102">
        <v>18.699474178495464</v>
      </c>
      <c r="F9" s="102">
        <v>13.33</v>
      </c>
      <c r="G9" s="102">
        <v>14.3</v>
      </c>
      <c r="H9" s="102" t="s">
        <v>147</v>
      </c>
      <c r="I9" s="103" t="s">
        <v>147</v>
      </c>
    </row>
    <row r="10" spans="1:14" s="59" customFormat="1" ht="22.5" customHeight="1">
      <c r="A10" s="72"/>
      <c r="B10" s="101" t="s">
        <v>150</v>
      </c>
      <c r="C10" s="102">
        <v>8.3663709743248234</v>
      </c>
      <c r="D10" s="102">
        <v>5.6725087240301093</v>
      </c>
      <c r="E10" s="102">
        <v>18.29</v>
      </c>
      <c r="F10" s="102">
        <v>12.87</v>
      </c>
      <c r="G10" s="102">
        <v>14.8</v>
      </c>
      <c r="H10" s="102" t="s">
        <v>147</v>
      </c>
      <c r="I10" s="103" t="s">
        <v>147</v>
      </c>
    </row>
    <row r="11" spans="1:14" s="59" customFormat="1" ht="22.5" customHeight="1">
      <c r="A11" s="72"/>
      <c r="B11" s="101" t="s">
        <v>151</v>
      </c>
      <c r="C11" s="102">
        <v>9.3410599692595753</v>
      </c>
      <c r="D11" s="102">
        <v>6.6451797939419208</v>
      </c>
      <c r="E11" s="102">
        <v>16.05</v>
      </c>
      <c r="F11" s="102">
        <v>10.15</v>
      </c>
      <c r="G11" s="102">
        <v>16.600000000000001</v>
      </c>
      <c r="H11" s="102" t="s">
        <v>147</v>
      </c>
      <c r="I11" s="103" t="s">
        <v>147</v>
      </c>
    </row>
    <row r="12" spans="1:14" s="59" customFormat="1" ht="22.5" customHeight="1">
      <c r="A12" s="72"/>
      <c r="B12" s="101" t="s">
        <v>152</v>
      </c>
      <c r="C12" s="102">
        <v>39.057470902522553</v>
      </c>
      <c r="D12" s="102">
        <v>33.881986463978507</v>
      </c>
      <c r="E12" s="102">
        <v>46.817594260322494</v>
      </c>
      <c r="F12" s="102">
        <v>55.18</v>
      </c>
      <c r="G12" s="102">
        <v>62.3</v>
      </c>
      <c r="H12" s="102" t="s">
        <v>147</v>
      </c>
      <c r="I12" s="103" t="s">
        <v>147</v>
      </c>
    </row>
    <row r="13" spans="1:14" s="59" customFormat="1" ht="22.5" customHeight="1">
      <c r="A13" s="72"/>
      <c r="B13" s="101" t="s">
        <v>153</v>
      </c>
      <c r="C13" s="102">
        <v>27.970926309411748</v>
      </c>
      <c r="D13" s="102">
        <v>28.728229239986874</v>
      </c>
      <c r="E13" s="102">
        <v>31.433726381585203</v>
      </c>
      <c r="F13" s="102">
        <v>34.700000000000003</v>
      </c>
      <c r="G13" s="102">
        <v>36.9</v>
      </c>
      <c r="H13" s="102" t="s">
        <v>147</v>
      </c>
      <c r="I13" s="103" t="s">
        <v>147</v>
      </c>
      <c r="J13" s="73"/>
      <c r="K13" s="73"/>
      <c r="L13" s="73"/>
      <c r="M13" s="74"/>
      <c r="N13" s="74"/>
    </row>
    <row r="14" spans="1:14" s="59" customFormat="1" ht="22.5" customHeight="1">
      <c r="A14" s="72"/>
      <c r="B14" s="101" t="s">
        <v>154</v>
      </c>
      <c r="C14" s="102">
        <v>9.2060835796490448</v>
      </c>
      <c r="D14" s="102">
        <v>4.0673409327718213</v>
      </c>
      <c r="E14" s="102">
        <v>13.430817028018513</v>
      </c>
      <c r="F14" s="102">
        <v>17.813013121107158</v>
      </c>
      <c r="G14" s="102">
        <v>20.5</v>
      </c>
      <c r="H14" s="102" t="s">
        <v>147</v>
      </c>
      <c r="I14" s="103" t="s">
        <v>147</v>
      </c>
      <c r="J14" s="73"/>
      <c r="K14" s="73"/>
      <c r="L14" s="73"/>
      <c r="M14" s="74"/>
      <c r="N14" s="74"/>
    </row>
    <row r="15" spans="1:14" s="59" customFormat="1" ht="22.5" customHeight="1">
      <c r="A15" s="75"/>
      <c r="B15" s="104" t="s">
        <v>155</v>
      </c>
      <c r="C15" s="1106">
        <v>44.142550434194909</v>
      </c>
      <c r="D15" s="1106">
        <v>40.114048036456943</v>
      </c>
      <c r="E15" s="1106">
        <v>46.438808076741736</v>
      </c>
      <c r="F15" s="1106">
        <v>47.086396070347639</v>
      </c>
      <c r="G15" s="1106">
        <v>52.4</v>
      </c>
      <c r="H15" s="102" t="s">
        <v>147</v>
      </c>
      <c r="I15" s="103" t="s">
        <v>147</v>
      </c>
      <c r="J15" s="74"/>
      <c r="K15" s="74"/>
      <c r="L15" s="73"/>
      <c r="M15" s="74"/>
      <c r="N15" s="74"/>
    </row>
    <row r="16" spans="1:14" s="59" customFormat="1" ht="18" customHeight="1">
      <c r="A16" s="67" t="s">
        <v>156</v>
      </c>
      <c r="B16" s="68" t="s">
        <v>157</v>
      </c>
      <c r="C16" s="116"/>
      <c r="D16" s="116"/>
      <c r="E16" s="116"/>
      <c r="F16" s="116"/>
      <c r="G16" s="116"/>
      <c r="H16" s="116"/>
      <c r="I16" s="117"/>
      <c r="J16" s="74"/>
      <c r="K16" s="74"/>
      <c r="L16" s="74"/>
      <c r="M16" s="74"/>
      <c r="N16" s="74"/>
    </row>
    <row r="17" spans="1:25" s="59" customFormat="1" ht="22.5" customHeight="1">
      <c r="A17" s="72"/>
      <c r="B17" s="101" t="s">
        <v>158</v>
      </c>
      <c r="C17" s="102">
        <v>7.6</v>
      </c>
      <c r="D17" s="102">
        <v>10.4</v>
      </c>
      <c r="E17" s="102">
        <v>2.7</v>
      </c>
      <c r="F17" s="102">
        <v>4.5999999999999996</v>
      </c>
      <c r="G17" s="102">
        <v>6.02</v>
      </c>
      <c r="H17" s="856">
        <v>3.71</v>
      </c>
      <c r="I17" s="859">
        <v>6.55</v>
      </c>
      <c r="J17" s="73"/>
      <c r="K17" s="73"/>
      <c r="L17" s="73"/>
      <c r="M17" s="73"/>
      <c r="N17" s="73"/>
      <c r="O17" s="73"/>
      <c r="P17" s="73"/>
      <c r="Q17" s="73"/>
      <c r="R17" s="73"/>
      <c r="S17" s="76"/>
      <c r="T17" s="76"/>
      <c r="U17" s="76"/>
      <c r="V17" s="76"/>
      <c r="W17" s="76"/>
      <c r="X17" s="76"/>
    </row>
    <row r="18" spans="1:25" s="59" customFormat="1" ht="22.5" customHeight="1">
      <c r="A18" s="72"/>
      <c r="B18" s="101" t="s">
        <v>159</v>
      </c>
      <c r="C18" s="102">
        <v>9.1999999999999993</v>
      </c>
      <c r="D18" s="102">
        <v>10.199999999999999</v>
      </c>
      <c r="E18" s="102">
        <v>-0.9</v>
      </c>
      <c r="F18" s="102">
        <v>3.9</v>
      </c>
      <c r="G18" s="102">
        <v>6.27</v>
      </c>
      <c r="H18" s="856">
        <v>0.46</v>
      </c>
      <c r="I18" s="859">
        <v>9.76</v>
      </c>
      <c r="J18" s="73"/>
      <c r="K18" s="73"/>
      <c r="L18" s="73"/>
      <c r="M18" s="73"/>
      <c r="N18" s="73"/>
      <c r="O18" s="73"/>
      <c r="P18" s="76"/>
      <c r="Q18" s="76"/>
      <c r="R18" s="76"/>
      <c r="S18" s="76"/>
      <c r="T18" s="76"/>
      <c r="U18" s="76"/>
      <c r="V18" s="76"/>
      <c r="W18" s="76"/>
    </row>
    <row r="19" spans="1:25" s="59" customFormat="1" ht="22.5" customHeight="1">
      <c r="A19" s="72"/>
      <c r="B19" s="101" t="s">
        <v>160</v>
      </c>
      <c r="C19" s="102">
        <v>6.1</v>
      </c>
      <c r="D19" s="102">
        <v>10.7</v>
      </c>
      <c r="E19" s="102">
        <v>5.6</v>
      </c>
      <c r="F19" s="102">
        <v>5.0999999999999996</v>
      </c>
      <c r="G19" s="102">
        <v>5.83</v>
      </c>
      <c r="H19" s="856">
        <v>6.34</v>
      </c>
      <c r="I19" s="1105">
        <v>4.0999999999999996</v>
      </c>
      <c r="J19" s="73"/>
      <c r="K19" s="73"/>
      <c r="L19" s="73"/>
      <c r="M19" s="73"/>
      <c r="N19" s="73"/>
      <c r="O19" s="73"/>
      <c r="P19" s="76"/>
      <c r="Q19" s="76"/>
      <c r="R19" s="76"/>
      <c r="S19" s="76"/>
      <c r="T19" s="76"/>
      <c r="U19" s="76"/>
      <c r="V19" s="76"/>
      <c r="W19" s="76"/>
    </row>
    <row r="20" spans="1:25" s="59" customFormat="1" ht="22.5" customHeight="1">
      <c r="A20" s="72"/>
      <c r="B20" s="101" t="s">
        <v>161</v>
      </c>
      <c r="C20" s="102">
        <v>7.1811361200428792</v>
      </c>
      <c r="D20" s="102">
        <v>9.9000000000000057</v>
      </c>
      <c r="E20" s="102">
        <v>4.5</v>
      </c>
      <c r="F20" s="102">
        <v>4.2</v>
      </c>
      <c r="G20" s="102">
        <v>4.6399999999999997</v>
      </c>
      <c r="H20" s="856">
        <v>4.12</v>
      </c>
      <c r="I20" s="859">
        <v>6.33</v>
      </c>
      <c r="J20" s="73"/>
      <c r="K20" s="73"/>
      <c r="L20" s="73"/>
      <c r="M20" s="73"/>
      <c r="N20" s="73"/>
      <c r="O20" s="73"/>
      <c r="P20" s="76"/>
      <c r="Q20" s="76"/>
      <c r="R20" s="76"/>
      <c r="S20" s="76"/>
      <c r="T20" s="76"/>
      <c r="U20" s="76"/>
      <c r="V20" s="76"/>
      <c r="W20" s="76"/>
    </row>
    <row r="21" spans="1:25" s="59" customFormat="1" ht="22.5" customHeight="1">
      <c r="A21" s="72"/>
      <c r="B21" s="101" t="s">
        <v>162</v>
      </c>
      <c r="C21" s="102">
        <v>5.4</v>
      </c>
      <c r="D21" s="102">
        <v>6.2</v>
      </c>
      <c r="E21" s="102">
        <v>0.9</v>
      </c>
      <c r="F21" s="102">
        <v>2.1</v>
      </c>
      <c r="G21" s="102">
        <v>5.4</v>
      </c>
      <c r="H21" s="856">
        <v>7.18</v>
      </c>
      <c r="I21" s="1105">
        <v>8.98</v>
      </c>
      <c r="J21" s="73"/>
      <c r="K21" s="73"/>
      <c r="L21" s="73"/>
      <c r="M21" s="73"/>
      <c r="N21" s="73"/>
      <c r="O21" s="73"/>
      <c r="P21" s="76"/>
      <c r="Q21" s="76"/>
      <c r="R21" s="76"/>
      <c r="S21" s="76"/>
      <c r="T21" s="76"/>
      <c r="U21" s="76"/>
      <c r="V21" s="76"/>
      <c r="W21" s="76"/>
    </row>
    <row r="22" spans="1:25" s="59" customFormat="1" ht="22.5" customHeight="1">
      <c r="A22" s="72"/>
      <c r="B22" s="101" t="s">
        <v>163</v>
      </c>
      <c r="C22" s="102">
        <v>6.1</v>
      </c>
      <c r="D22" s="102">
        <v>6.3</v>
      </c>
      <c r="E22" s="102">
        <v>2.7</v>
      </c>
      <c r="F22" s="102">
        <v>1.7</v>
      </c>
      <c r="G22" s="102">
        <v>6.2</v>
      </c>
      <c r="H22" s="856">
        <v>7.68</v>
      </c>
      <c r="I22" s="1105">
        <v>6.94</v>
      </c>
      <c r="J22" s="73"/>
      <c r="K22" s="73"/>
      <c r="L22" s="73"/>
      <c r="M22" s="73"/>
      <c r="N22" s="73"/>
      <c r="O22" s="73"/>
      <c r="P22" s="76"/>
      <c r="Q22" s="76"/>
      <c r="R22" s="76"/>
      <c r="S22" s="76"/>
      <c r="T22" s="76"/>
      <c r="U22" s="76"/>
      <c r="V22" s="76"/>
      <c r="W22" s="76"/>
    </row>
    <row r="23" spans="1:25" s="59" customFormat="1" ht="22.5" customHeight="1">
      <c r="A23" s="75"/>
      <c r="B23" s="104" t="s">
        <v>164</v>
      </c>
      <c r="C23" s="1106">
        <v>7.9</v>
      </c>
      <c r="D23" s="1106">
        <v>5.9</v>
      </c>
      <c r="E23" s="1106">
        <v>13.4</v>
      </c>
      <c r="F23" s="1106">
        <v>6.8</v>
      </c>
      <c r="G23" s="1106">
        <v>9.1</v>
      </c>
      <c r="H23" s="1748">
        <v>9.3000000000000007</v>
      </c>
      <c r="I23" s="1747">
        <v>10.039999999999999</v>
      </c>
      <c r="J23" s="73"/>
      <c r="K23" s="73"/>
      <c r="L23" s="73"/>
      <c r="M23" s="73"/>
      <c r="N23" s="73"/>
      <c r="O23" s="73"/>
      <c r="P23" s="76"/>
      <c r="Q23" s="76"/>
      <c r="R23" s="76"/>
      <c r="S23" s="76"/>
      <c r="T23" s="76"/>
      <c r="U23" s="76"/>
      <c r="V23" s="76"/>
      <c r="W23" s="76"/>
    </row>
    <row r="24" spans="1:25" s="59" customFormat="1" ht="18" customHeight="1">
      <c r="A24" s="67" t="s">
        <v>165</v>
      </c>
      <c r="B24" s="68" t="s">
        <v>166</v>
      </c>
      <c r="C24" s="116"/>
      <c r="D24" s="116"/>
      <c r="E24" s="116"/>
      <c r="F24" s="116"/>
      <c r="G24" s="116"/>
      <c r="H24" s="116"/>
      <c r="I24" s="117"/>
      <c r="J24" s="74"/>
      <c r="K24" s="74"/>
      <c r="L24" s="74"/>
      <c r="M24" s="74"/>
      <c r="N24" s="74"/>
    </row>
    <row r="25" spans="1:25" s="59" customFormat="1" ht="23.25" customHeight="1">
      <c r="A25" s="72"/>
      <c r="B25" s="101" t="s">
        <v>167</v>
      </c>
      <c r="C25" s="102">
        <v>-7.2530771931693465</v>
      </c>
      <c r="D25" s="102">
        <v>-17.817815705979086</v>
      </c>
      <c r="E25" s="102">
        <v>4.181528083734193</v>
      </c>
      <c r="F25" s="102">
        <v>11.4</v>
      </c>
      <c r="G25" s="102">
        <v>19.399999999999999</v>
      </c>
      <c r="H25" s="102">
        <v>12.681654107359492</v>
      </c>
      <c r="I25" s="109">
        <v>26.971486645648767</v>
      </c>
      <c r="J25" s="74"/>
      <c r="K25" s="77"/>
      <c r="L25" s="77"/>
      <c r="M25" s="78"/>
      <c r="N25" s="78"/>
      <c r="O25" s="78"/>
      <c r="P25" s="77"/>
      <c r="Q25" s="77"/>
      <c r="R25" s="74"/>
      <c r="S25" s="76"/>
      <c r="T25" s="76"/>
      <c r="U25" s="76"/>
      <c r="V25" s="76"/>
      <c r="W25" s="76"/>
      <c r="X25" s="76"/>
      <c r="Y25" s="76"/>
    </row>
    <row r="26" spans="1:25" s="59" customFormat="1" ht="23.25" customHeight="1">
      <c r="A26" s="72"/>
      <c r="B26" s="101" t="s">
        <v>168</v>
      </c>
      <c r="C26" s="102">
        <v>8.4436141198788874</v>
      </c>
      <c r="D26" s="102">
        <v>-0.14006997948325761</v>
      </c>
      <c r="E26" s="102">
        <v>27.987895013321491</v>
      </c>
      <c r="F26" s="102">
        <v>25.8</v>
      </c>
      <c r="G26" s="102">
        <v>13.9</v>
      </c>
      <c r="H26" s="102">
        <v>34.24812075028052</v>
      </c>
      <c r="I26" s="103">
        <v>-4.2404649814833135</v>
      </c>
      <c r="J26" s="74"/>
      <c r="K26" s="77"/>
      <c r="L26" s="77"/>
      <c r="M26" s="78"/>
      <c r="N26" s="78"/>
      <c r="O26" s="78"/>
      <c r="P26" s="77"/>
      <c r="Q26" s="77"/>
      <c r="R26" s="74"/>
      <c r="S26" s="76"/>
      <c r="T26" s="76"/>
      <c r="U26" s="76"/>
      <c r="V26" s="76"/>
      <c r="W26" s="76"/>
    </row>
    <row r="27" spans="1:25" s="59" customFormat="1" ht="23.25" customHeight="1">
      <c r="A27" s="72"/>
      <c r="B27" s="101" t="s">
        <v>169</v>
      </c>
      <c r="C27" s="102">
        <v>145.04</v>
      </c>
      <c r="D27" s="102">
        <v>188.95</v>
      </c>
      <c r="E27" s="102">
        <v>82.144719999999893</v>
      </c>
      <c r="F27" s="856">
        <v>0.96</v>
      </c>
      <c r="G27" s="102">
        <v>-67.400000000000006</v>
      </c>
      <c r="H27" s="102">
        <v>-85.32</v>
      </c>
      <c r="I27" s="103">
        <v>23.3</v>
      </c>
      <c r="J27" s="74"/>
      <c r="K27" s="77"/>
      <c r="L27" s="77"/>
      <c r="M27" s="78"/>
      <c r="N27" s="79"/>
      <c r="O27" s="78"/>
      <c r="P27" s="77"/>
      <c r="Q27" s="80"/>
      <c r="R27" s="74"/>
      <c r="S27" s="76"/>
      <c r="T27" s="76"/>
      <c r="U27" s="76"/>
      <c r="V27" s="76"/>
      <c r="W27" s="76"/>
    </row>
    <row r="28" spans="1:25" s="59" customFormat="1" ht="23.25" customHeight="1">
      <c r="A28" s="72"/>
      <c r="B28" s="101" t="s">
        <v>170</v>
      </c>
      <c r="C28" s="102">
        <v>108.32</v>
      </c>
      <c r="D28" s="102">
        <v>140.41849999999999</v>
      </c>
      <c r="E28" s="102">
        <v>-10.1354090317445</v>
      </c>
      <c r="F28" s="102">
        <v>-247.6</v>
      </c>
      <c r="G28" s="1746">
        <v>-265.39999999999998</v>
      </c>
      <c r="H28" s="102">
        <v>-119.33</v>
      </c>
      <c r="I28" s="1992">
        <v>-70.3</v>
      </c>
      <c r="J28" s="74"/>
      <c r="K28" s="77"/>
      <c r="L28" s="77"/>
      <c r="M28" s="78"/>
      <c r="N28" s="78"/>
      <c r="O28" s="78"/>
      <c r="P28" s="77"/>
      <c r="Q28" s="77"/>
      <c r="R28" s="74"/>
      <c r="S28" s="76"/>
      <c r="T28" s="76"/>
      <c r="U28" s="76"/>
      <c r="V28" s="76"/>
      <c r="W28" s="76"/>
    </row>
    <row r="29" spans="1:25" s="59" customFormat="1" ht="23.25" customHeight="1">
      <c r="A29" s="72"/>
      <c r="B29" s="101" t="s">
        <v>171</v>
      </c>
      <c r="C29" s="102">
        <v>617.28</v>
      </c>
      <c r="D29" s="102">
        <v>665.06410000000005</v>
      </c>
      <c r="E29" s="102">
        <v>695.45239585422598</v>
      </c>
      <c r="F29" s="102">
        <v>755.1</v>
      </c>
      <c r="G29" s="102">
        <v>879.3</v>
      </c>
      <c r="H29" s="102">
        <v>376.59</v>
      </c>
      <c r="I29" s="103">
        <v>376.99</v>
      </c>
      <c r="J29" s="74"/>
      <c r="K29" s="77"/>
      <c r="L29" s="77"/>
      <c r="M29" s="78"/>
      <c r="N29" s="78"/>
      <c r="O29" s="78"/>
      <c r="P29" s="77"/>
      <c r="Q29" s="77"/>
      <c r="R29" s="74"/>
      <c r="S29" s="76"/>
      <c r="T29" s="76"/>
      <c r="U29" s="76"/>
      <c r="V29" s="76"/>
      <c r="W29" s="76"/>
    </row>
    <row r="30" spans="1:25" s="59" customFormat="1" ht="23.25" customHeight="1">
      <c r="A30" s="72"/>
      <c r="B30" s="101" t="s">
        <v>172</v>
      </c>
      <c r="C30" s="102">
        <v>-689.36500000000001</v>
      </c>
      <c r="D30" s="102">
        <v>-703.48199999999997</v>
      </c>
      <c r="E30" s="102">
        <v>-917.06413770400002</v>
      </c>
      <c r="F30" s="102">
        <v>-1163.7</v>
      </c>
      <c r="G30" s="102">
        <v>-1321.4</v>
      </c>
      <c r="H30" s="102">
        <v>-569.49470607399996</v>
      </c>
      <c r="I30" s="103">
        <v>-533.640283587</v>
      </c>
      <c r="J30" s="74"/>
      <c r="K30" s="77"/>
      <c r="L30" s="77"/>
      <c r="M30" s="78"/>
      <c r="N30" s="78"/>
      <c r="O30" s="78"/>
      <c r="P30" s="77"/>
      <c r="Q30" s="80"/>
      <c r="R30" s="74"/>
      <c r="S30" s="76"/>
      <c r="T30" s="76"/>
      <c r="U30" s="76"/>
      <c r="V30" s="76"/>
      <c r="W30" s="76"/>
    </row>
    <row r="31" spans="1:25" s="59" customFormat="1" ht="23.25" customHeight="1">
      <c r="A31" s="72"/>
      <c r="B31" s="101" t="s">
        <v>173</v>
      </c>
      <c r="C31" s="102">
        <v>-435.791</v>
      </c>
      <c r="D31" s="102">
        <v>-437.71890000000002</v>
      </c>
      <c r="E31" s="102">
        <v>-592.22039300799997</v>
      </c>
      <c r="F31" s="102">
        <v>-767.4</v>
      </c>
      <c r="G31" s="102">
        <v>-855.2</v>
      </c>
      <c r="H31" s="102">
        <v>-364.62179052900007</v>
      </c>
      <c r="I31" s="103">
        <v>-317.069474851</v>
      </c>
      <c r="J31" s="74"/>
      <c r="K31" s="77"/>
      <c r="L31" s="77"/>
      <c r="M31" s="78"/>
      <c r="N31" s="78"/>
      <c r="O31" s="78"/>
      <c r="P31" s="77"/>
      <c r="Q31" s="80"/>
      <c r="R31" s="74"/>
      <c r="S31" s="76"/>
      <c r="T31" s="76"/>
      <c r="U31" s="76"/>
      <c r="V31" s="76"/>
      <c r="W31" s="76"/>
    </row>
    <row r="32" spans="1:25" s="59" customFormat="1" ht="23.25" customHeight="1">
      <c r="A32" s="72"/>
      <c r="B32" s="101" t="s">
        <v>174</v>
      </c>
      <c r="C32" s="102">
        <v>824.1</v>
      </c>
      <c r="D32" s="102">
        <v>1039.2</v>
      </c>
      <c r="E32" s="102">
        <v>1079.4000000000001</v>
      </c>
      <c r="F32" s="102">
        <v>1102.5999999999999</v>
      </c>
      <c r="G32" s="102">
        <v>1038.9000000000001</v>
      </c>
      <c r="H32" s="102">
        <v>1065.8</v>
      </c>
      <c r="I32" s="103">
        <v>1088.31</v>
      </c>
      <c r="J32" s="74"/>
      <c r="K32" s="77"/>
      <c r="L32" s="77"/>
      <c r="M32" s="78"/>
      <c r="N32" s="78"/>
      <c r="O32" s="78"/>
      <c r="P32" s="77"/>
      <c r="Q32" s="80"/>
      <c r="R32" s="74"/>
      <c r="S32" s="76"/>
      <c r="T32" s="76"/>
      <c r="U32" s="76"/>
      <c r="V32" s="76"/>
      <c r="W32" s="76"/>
    </row>
    <row r="33" spans="1:23" s="59" customFormat="1" ht="23.25" customHeight="1">
      <c r="A33" s="75"/>
      <c r="B33" s="104" t="s">
        <v>175</v>
      </c>
      <c r="C33" s="1106">
        <v>8147.7</v>
      </c>
      <c r="D33" s="1106">
        <v>9736.4</v>
      </c>
      <c r="E33" s="1106">
        <v>10494.2</v>
      </c>
      <c r="F33" s="1106">
        <v>10084</v>
      </c>
      <c r="G33" s="1106">
        <v>9500</v>
      </c>
      <c r="H33" s="1106">
        <v>9288.8487014118873</v>
      </c>
      <c r="I33" s="1745">
        <v>9631.0883535529192</v>
      </c>
      <c r="J33" s="74"/>
      <c r="K33" s="77"/>
      <c r="L33" s="77"/>
      <c r="M33" s="78"/>
      <c r="N33" s="78"/>
      <c r="O33" s="78"/>
      <c r="P33" s="77"/>
      <c r="Q33" s="80"/>
      <c r="R33" s="74"/>
      <c r="S33" s="76"/>
      <c r="T33" s="76"/>
      <c r="U33" s="76"/>
      <c r="V33" s="76"/>
      <c r="W33" s="76"/>
    </row>
    <row r="34" spans="1:23" s="59" customFormat="1" ht="24.95" customHeight="1">
      <c r="A34" s="67" t="s">
        <v>176</v>
      </c>
      <c r="B34" s="68" t="s">
        <v>177</v>
      </c>
      <c r="C34" s="116"/>
      <c r="D34" s="116"/>
      <c r="E34" s="116"/>
      <c r="F34" s="116"/>
      <c r="G34" s="116"/>
      <c r="H34" s="116"/>
      <c r="I34" s="118"/>
      <c r="J34" s="74"/>
      <c r="K34" s="74"/>
      <c r="L34" s="74"/>
      <c r="M34" s="74"/>
      <c r="N34" s="74"/>
    </row>
    <row r="35" spans="1:23" ht="22.5" customHeight="1">
      <c r="A35" s="81"/>
      <c r="B35" s="101" t="s">
        <v>178</v>
      </c>
      <c r="C35" s="102">
        <v>19.913207632956812</v>
      </c>
      <c r="D35" s="102">
        <v>19.532260059317792</v>
      </c>
      <c r="E35" s="351">
        <v>15.464970861942859</v>
      </c>
      <c r="F35" s="351">
        <v>19.39901347166834</v>
      </c>
      <c r="G35" s="351">
        <v>15.8</v>
      </c>
      <c r="H35" s="850">
        <v>19.410379287685984</v>
      </c>
      <c r="I35" s="851">
        <v>14.099420895139216</v>
      </c>
      <c r="J35" s="61"/>
      <c r="K35" s="82"/>
      <c r="L35" s="82"/>
      <c r="M35" s="82"/>
      <c r="N35" s="82"/>
      <c r="O35" s="82"/>
      <c r="P35" s="82"/>
    </row>
    <row r="36" spans="1:23" ht="22.5" customHeight="1">
      <c r="A36" s="81"/>
      <c r="B36" s="101" t="s">
        <v>179</v>
      </c>
      <c r="C36" s="102">
        <v>19.703689090550398</v>
      </c>
      <c r="D36" s="351">
        <v>18.491704153546706</v>
      </c>
      <c r="E36" s="351">
        <v>13.136690755071939</v>
      </c>
      <c r="F36" s="351">
        <v>17.560962307349371</v>
      </c>
      <c r="G36" s="351">
        <v>8.6</v>
      </c>
      <c r="H36" s="351">
        <v>14.117851140106257</v>
      </c>
      <c r="I36" s="349">
        <v>4.6332834853027682</v>
      </c>
      <c r="J36" s="61"/>
      <c r="K36" s="82"/>
      <c r="L36" s="61"/>
      <c r="M36" s="61"/>
      <c r="N36" s="61"/>
    </row>
    <row r="37" spans="1:23" ht="22.5" customHeight="1">
      <c r="A37" s="81"/>
      <c r="B37" s="101" t="s">
        <v>180</v>
      </c>
      <c r="C37" s="102">
        <v>16.20937425284346</v>
      </c>
      <c r="D37" s="351">
        <v>18.224374415349189</v>
      </c>
      <c r="E37" s="351">
        <v>20.606872992468695</v>
      </c>
      <c r="F37" s="351">
        <v>26.5</v>
      </c>
      <c r="G37" s="351">
        <v>21.4</v>
      </c>
      <c r="H37" s="351">
        <v>34.550479908628283</v>
      </c>
      <c r="I37" s="349">
        <v>14.68384922687418</v>
      </c>
      <c r="J37" s="61"/>
      <c r="K37" s="82"/>
      <c r="L37" s="61"/>
      <c r="M37" s="61"/>
      <c r="N37" s="61"/>
    </row>
    <row r="38" spans="1:23" ht="22.5" customHeight="1">
      <c r="A38" s="81"/>
      <c r="B38" s="101" t="s">
        <v>181</v>
      </c>
      <c r="C38" s="102">
        <v>19.387860700319408</v>
      </c>
      <c r="D38" s="351">
        <v>23.168324202448801</v>
      </c>
      <c r="E38" s="351">
        <v>18.016986120062541</v>
      </c>
      <c r="F38" s="351">
        <v>22.312883988330356</v>
      </c>
      <c r="G38" s="351">
        <v>19.100000000000001</v>
      </c>
      <c r="H38" s="351">
        <v>23.944413756041939</v>
      </c>
      <c r="I38" s="349">
        <v>14.793587614490816</v>
      </c>
      <c r="J38" s="61"/>
      <c r="K38" s="82"/>
      <c r="L38" s="61"/>
      <c r="M38" s="61"/>
      <c r="N38" s="61"/>
    </row>
    <row r="39" spans="1:23" ht="22.5" customHeight="1">
      <c r="A39" s="81"/>
      <c r="B39" s="101" t="s">
        <v>182</v>
      </c>
      <c r="C39" s="102">
        <v>19.767611091276549</v>
      </c>
      <c r="D39" s="351">
        <v>4.6193573329651798</v>
      </c>
      <c r="E39" s="351">
        <v>20.081514957387938</v>
      </c>
      <c r="F39" s="351">
        <v>8.064273558578293</v>
      </c>
      <c r="G39" s="351">
        <v>-1.5</v>
      </c>
      <c r="H39" s="351">
        <v>14.35203233112664</v>
      </c>
      <c r="I39" s="349">
        <v>7.9918524083012654</v>
      </c>
      <c r="J39" s="61"/>
      <c r="K39" s="82"/>
      <c r="L39" s="61"/>
      <c r="M39" s="61"/>
      <c r="N39" s="61"/>
    </row>
    <row r="40" spans="1:23" ht="22.5" customHeight="1">
      <c r="A40" s="81"/>
      <c r="B40" s="101" t="s">
        <v>183</v>
      </c>
      <c r="C40" s="856">
        <v>0.43</v>
      </c>
      <c r="D40" s="852">
        <v>0.7860129132792667</v>
      </c>
      <c r="E40" s="852">
        <v>1.4459628150761978</v>
      </c>
      <c r="F40" s="852">
        <v>4.4763999999999999</v>
      </c>
      <c r="G40" s="852">
        <v>3.1999835997438892</v>
      </c>
      <c r="H40" s="852" t="s">
        <v>1527</v>
      </c>
      <c r="I40" s="853" t="s">
        <v>786</v>
      </c>
      <c r="J40" s="61"/>
      <c r="K40" s="82"/>
      <c r="L40" s="61"/>
      <c r="M40" s="61"/>
      <c r="N40" s="61"/>
    </row>
    <row r="41" spans="1:23" ht="22.5" customHeight="1">
      <c r="A41" s="81"/>
      <c r="B41" s="101" t="s">
        <v>184</v>
      </c>
      <c r="C41" s="856">
        <v>0.78</v>
      </c>
      <c r="D41" s="852">
        <v>1.03</v>
      </c>
      <c r="E41" s="852">
        <v>2.5409970529741455</v>
      </c>
      <c r="F41" s="852">
        <v>4.18</v>
      </c>
      <c r="G41" s="852">
        <v>4.258367237220833</v>
      </c>
      <c r="H41" s="852" t="s">
        <v>787</v>
      </c>
      <c r="I41" s="853" t="s">
        <v>788</v>
      </c>
      <c r="J41" s="61"/>
      <c r="K41" s="82"/>
      <c r="L41" s="61"/>
      <c r="M41" s="61"/>
      <c r="N41" s="61"/>
    </row>
    <row r="42" spans="1:23" ht="22.5" customHeight="1">
      <c r="A42" s="81"/>
      <c r="B42" s="101" t="s">
        <v>185</v>
      </c>
      <c r="C42" s="856" t="s">
        <v>186</v>
      </c>
      <c r="D42" s="852" t="s">
        <v>187</v>
      </c>
      <c r="E42" s="852" t="s">
        <v>188</v>
      </c>
      <c r="F42" s="852" t="s">
        <v>189</v>
      </c>
      <c r="G42" s="852" t="s">
        <v>190</v>
      </c>
      <c r="H42" s="852" t="s">
        <v>789</v>
      </c>
      <c r="I42" s="853" t="s">
        <v>790</v>
      </c>
      <c r="J42" s="61"/>
      <c r="K42" s="82"/>
      <c r="L42" s="61"/>
      <c r="M42" s="61"/>
      <c r="N42" s="61"/>
    </row>
    <row r="43" spans="1:23" ht="22.5" customHeight="1">
      <c r="A43" s="81"/>
      <c r="B43" s="101" t="s">
        <v>191</v>
      </c>
      <c r="C43" s="102" t="s">
        <v>192</v>
      </c>
      <c r="D43" s="351" t="s">
        <v>193</v>
      </c>
      <c r="E43" s="351" t="s">
        <v>194</v>
      </c>
      <c r="F43" s="351" t="s">
        <v>195</v>
      </c>
      <c r="G43" s="852" t="s">
        <v>196</v>
      </c>
      <c r="H43" s="852" t="s">
        <v>924</v>
      </c>
      <c r="I43" s="853" t="s">
        <v>923</v>
      </c>
      <c r="J43" s="61"/>
      <c r="K43" s="82"/>
      <c r="L43" s="61"/>
      <c r="M43" s="61"/>
      <c r="N43" s="61"/>
    </row>
    <row r="44" spans="1:23" ht="22.5" customHeight="1">
      <c r="A44" s="81"/>
      <c r="B44" s="101" t="s">
        <v>197</v>
      </c>
      <c r="C44" s="102" t="s">
        <v>198</v>
      </c>
      <c r="D44" s="351" t="s">
        <v>199</v>
      </c>
      <c r="E44" s="351" t="s">
        <v>200</v>
      </c>
      <c r="F44" s="351" t="s">
        <v>201</v>
      </c>
      <c r="G44" s="852" t="s">
        <v>202</v>
      </c>
      <c r="H44" s="852" t="s">
        <v>926</v>
      </c>
      <c r="I44" s="853" t="s">
        <v>925</v>
      </c>
      <c r="J44" s="61"/>
      <c r="K44" s="82"/>
      <c r="L44" s="61"/>
      <c r="M44" s="61"/>
      <c r="N44" s="61"/>
    </row>
    <row r="45" spans="1:23" ht="22.5" customHeight="1">
      <c r="A45" s="81"/>
      <c r="B45" s="101" t="s">
        <v>203</v>
      </c>
      <c r="C45" s="856" t="s">
        <v>204</v>
      </c>
      <c r="D45" s="852" t="s">
        <v>205</v>
      </c>
      <c r="E45" s="852" t="s">
        <v>206</v>
      </c>
      <c r="F45" s="852" t="s">
        <v>207</v>
      </c>
      <c r="G45" s="852" t="s">
        <v>208</v>
      </c>
      <c r="H45" s="852" t="s">
        <v>791</v>
      </c>
      <c r="I45" s="853" t="s">
        <v>792</v>
      </c>
      <c r="J45" s="61"/>
      <c r="K45" s="82"/>
      <c r="L45" s="61"/>
      <c r="M45" s="61"/>
      <c r="N45" s="61"/>
    </row>
    <row r="46" spans="1:23" ht="22.5" customHeight="1">
      <c r="A46" s="81"/>
      <c r="B46" s="101" t="s">
        <v>209</v>
      </c>
      <c r="C46" s="102">
        <v>1688.82986487635</v>
      </c>
      <c r="D46" s="351">
        <v>2016.81616154121</v>
      </c>
      <c r="E46" s="351">
        <v>2299.80759813133</v>
      </c>
      <c r="F46" s="351">
        <v>2742.1</v>
      </c>
      <c r="G46" s="351">
        <v>3235.0667569785201</v>
      </c>
      <c r="H46" s="351">
        <v>2911.1479059036169</v>
      </c>
      <c r="I46" s="349">
        <v>3365.5573964377404</v>
      </c>
      <c r="J46" s="61"/>
      <c r="K46" s="82"/>
      <c r="L46" s="61"/>
      <c r="M46" s="61"/>
      <c r="N46" s="61"/>
    </row>
    <row r="47" spans="1:23" ht="22.5" customHeight="1">
      <c r="A47" s="81"/>
      <c r="B47" s="101" t="s">
        <v>210</v>
      </c>
      <c r="C47" s="102">
        <v>1338.9</v>
      </c>
      <c r="D47" s="351">
        <v>1656.9</v>
      </c>
      <c r="E47" s="351">
        <v>1959</v>
      </c>
      <c r="F47" s="351">
        <v>2399.8000000000002</v>
      </c>
      <c r="G47" s="351">
        <v>2866.1913911537004</v>
      </c>
      <c r="H47" s="351">
        <v>2645.4762455281011</v>
      </c>
      <c r="I47" s="349">
        <v>3043.261156629972</v>
      </c>
      <c r="J47" s="61"/>
      <c r="K47" s="82"/>
      <c r="L47" s="61"/>
      <c r="M47" s="61"/>
      <c r="N47" s="61"/>
    </row>
    <row r="48" spans="1:23" ht="22.5" customHeight="1">
      <c r="A48" s="81"/>
      <c r="B48" s="101" t="s">
        <v>211</v>
      </c>
      <c r="C48" s="102">
        <v>961.2</v>
      </c>
      <c r="D48" s="351">
        <v>1718.2</v>
      </c>
      <c r="E48" s="351">
        <v>1582.7</v>
      </c>
      <c r="F48" s="351">
        <v>1212.4000000000001</v>
      </c>
      <c r="G48" s="351">
        <v>1259.02</v>
      </c>
      <c r="H48" s="351">
        <v>1148.78</v>
      </c>
      <c r="I48" s="349">
        <v>1154.1199999999999</v>
      </c>
      <c r="J48" s="61"/>
      <c r="K48" s="82"/>
      <c r="L48" s="61"/>
      <c r="M48" s="61"/>
      <c r="N48" s="61"/>
    </row>
    <row r="49" spans="1:14" ht="22.5" customHeight="1">
      <c r="A49" s="81"/>
      <c r="B49" s="101" t="s">
        <v>212</v>
      </c>
      <c r="C49" s="102">
        <v>46.4</v>
      </c>
      <c r="D49" s="351">
        <v>83.9</v>
      </c>
      <c r="E49" s="351">
        <v>69.400000000000006</v>
      </c>
      <c r="F49" s="351">
        <v>47.7</v>
      </c>
      <c r="G49" s="351">
        <v>45.246968701868525</v>
      </c>
      <c r="H49" s="854">
        <v>45.21</v>
      </c>
      <c r="I49" s="855">
        <v>42.32</v>
      </c>
      <c r="J49" s="61"/>
      <c r="K49" s="82"/>
      <c r="L49" s="61"/>
      <c r="M49" s="61"/>
      <c r="N49" s="61"/>
    </row>
    <row r="50" spans="1:14" s="59" customFormat="1" ht="24.95" customHeight="1">
      <c r="A50" s="67" t="s">
        <v>213</v>
      </c>
      <c r="B50" s="83" t="s">
        <v>1528</v>
      </c>
      <c r="C50" s="116"/>
      <c r="D50" s="119"/>
      <c r="E50" s="119"/>
      <c r="F50" s="119"/>
      <c r="G50" s="119"/>
      <c r="H50" s="119"/>
      <c r="I50" s="117"/>
      <c r="J50" s="74"/>
      <c r="K50" s="74"/>
      <c r="L50" s="74"/>
      <c r="M50" s="74"/>
      <c r="N50" s="74"/>
    </row>
    <row r="51" spans="1:14" s="59" customFormat="1" ht="22.5" customHeight="1">
      <c r="A51" s="72"/>
      <c r="B51" s="101" t="s">
        <v>214</v>
      </c>
      <c r="C51" s="102">
        <v>13.803784200307547</v>
      </c>
      <c r="D51" s="102">
        <v>18.758699962005338</v>
      </c>
      <c r="E51" s="102">
        <v>26.391601995995899</v>
      </c>
      <c r="F51" s="102">
        <v>19.3</v>
      </c>
      <c r="G51" s="102">
        <v>19.100000000000001</v>
      </c>
      <c r="H51" s="102">
        <v>26.3</v>
      </c>
      <c r="I51" s="103">
        <v>10</v>
      </c>
      <c r="J51" s="74"/>
      <c r="K51" s="74"/>
      <c r="L51" s="74"/>
      <c r="M51" s="74"/>
      <c r="N51" s="74"/>
    </row>
    <row r="52" spans="1:14" s="59" customFormat="1" ht="22.5" customHeight="1">
      <c r="A52" s="72"/>
      <c r="B52" s="101" t="s">
        <v>215</v>
      </c>
      <c r="C52" s="102">
        <v>19.8</v>
      </c>
      <c r="D52" s="102">
        <v>14.238020424194827</v>
      </c>
      <c r="E52" s="102">
        <v>40.226921093347087</v>
      </c>
      <c r="F52" s="102">
        <v>30.7</v>
      </c>
      <c r="G52" s="856">
        <v>0.14000000000000001</v>
      </c>
      <c r="H52" s="102">
        <v>6.8</v>
      </c>
      <c r="I52" s="103">
        <v>5.2</v>
      </c>
      <c r="J52" s="74"/>
      <c r="K52" s="74"/>
      <c r="L52" s="74"/>
      <c r="M52" s="74"/>
      <c r="N52" s="74"/>
    </row>
    <row r="53" spans="1:14" s="59" customFormat="1" ht="22.5" customHeight="1">
      <c r="A53" s="72"/>
      <c r="B53" s="101" t="s">
        <v>216</v>
      </c>
      <c r="C53" s="102">
        <v>196.78579999999999</v>
      </c>
      <c r="D53" s="102">
        <v>234.15790000000001</v>
      </c>
      <c r="E53" s="102">
        <v>283.71069999999997</v>
      </c>
      <c r="F53" s="102">
        <v>390.89870000000002</v>
      </c>
      <c r="G53" s="102">
        <v>452.97</v>
      </c>
      <c r="H53" s="102">
        <v>390.9</v>
      </c>
      <c r="I53" s="103">
        <v>452.1</v>
      </c>
      <c r="J53" s="74"/>
      <c r="K53" s="74"/>
      <c r="L53" s="74"/>
      <c r="M53" s="74"/>
      <c r="N53" s="74"/>
    </row>
    <row r="54" spans="1:14" s="59" customFormat="1" ht="22.5" customHeight="1">
      <c r="A54" s="72"/>
      <c r="B54" s="101" t="s">
        <v>217</v>
      </c>
      <c r="C54" s="102">
        <v>343.3</v>
      </c>
      <c r="D54" s="102">
        <v>388.8</v>
      </c>
      <c r="E54" s="102">
        <v>413.97800000000001</v>
      </c>
      <c r="F54" s="102">
        <v>525.35</v>
      </c>
      <c r="G54" s="102">
        <v>594.62030000000004</v>
      </c>
      <c r="H54" s="102" t="s">
        <v>147</v>
      </c>
      <c r="I54" s="859" t="s">
        <v>147</v>
      </c>
      <c r="J54" s="74"/>
      <c r="K54" s="74"/>
      <c r="L54" s="74"/>
      <c r="M54" s="74"/>
      <c r="N54" s="74"/>
    </row>
    <row r="55" spans="1:14" s="59" customFormat="1" ht="22.5" customHeight="1">
      <c r="A55" s="72"/>
      <c r="B55" s="101" t="s">
        <v>218</v>
      </c>
      <c r="C55" s="102">
        <v>19.151131071242361</v>
      </c>
      <c r="D55" s="102">
        <v>21.535903224825617</v>
      </c>
      <c r="E55" s="102">
        <v>23.181661176542807</v>
      </c>
      <c r="F55" s="102">
        <v>24.2</v>
      </c>
      <c r="G55" s="102">
        <v>24.98470839434821</v>
      </c>
      <c r="H55" s="102" t="s">
        <v>147</v>
      </c>
      <c r="I55" s="859" t="s">
        <v>147</v>
      </c>
      <c r="J55" s="74"/>
      <c r="K55" s="74"/>
      <c r="L55" s="74"/>
      <c r="M55" s="74"/>
      <c r="N55" s="74"/>
    </row>
    <row r="56" spans="1:14" s="59" customFormat="1" ht="22.5" customHeight="1">
      <c r="A56" s="72"/>
      <c r="B56" s="101" t="s">
        <v>219</v>
      </c>
      <c r="C56" s="102">
        <v>15.92742730759956</v>
      </c>
      <c r="D56" s="102">
        <v>16.465155442184514</v>
      </c>
      <c r="E56" s="102">
        <v>19.625187800978498</v>
      </c>
      <c r="F56" s="102">
        <v>23.1</v>
      </c>
      <c r="G56" s="102">
        <v>20.180300948036255</v>
      </c>
      <c r="H56" s="102" t="s">
        <v>147</v>
      </c>
      <c r="I56" s="859" t="s">
        <v>147</v>
      </c>
      <c r="J56" s="74"/>
      <c r="K56" s="74"/>
      <c r="L56" s="74"/>
      <c r="M56" s="74"/>
      <c r="N56" s="74"/>
    </row>
    <row r="57" spans="1:14" s="59" customFormat="1" ht="22.5" customHeight="1">
      <c r="A57" s="72"/>
      <c r="B57" s="101" t="s">
        <v>220</v>
      </c>
      <c r="C57" s="102">
        <v>4.1665951099462601</v>
      </c>
      <c r="D57" s="102">
        <v>5.4301630418035742</v>
      </c>
      <c r="E57" s="102">
        <v>7.8994084396469209</v>
      </c>
      <c r="F57" s="102">
        <v>8.8000000000000007</v>
      </c>
      <c r="G57" s="102">
        <v>6.0359539638237703</v>
      </c>
      <c r="H57" s="102" t="s">
        <v>147</v>
      </c>
      <c r="I57" s="859" t="s">
        <v>147</v>
      </c>
      <c r="J57" s="74"/>
      <c r="K57" s="74"/>
      <c r="L57" s="74"/>
      <c r="M57" s="74"/>
      <c r="N57" s="74"/>
    </row>
    <row r="58" spans="1:14" s="59" customFormat="1" ht="22.5" customHeight="1">
      <c r="A58" s="72"/>
      <c r="B58" s="101" t="s">
        <v>221</v>
      </c>
      <c r="C58" s="102">
        <v>9.2381212271788744</v>
      </c>
      <c r="D58" s="102">
        <v>10.392407893673422</v>
      </c>
      <c r="E58" s="102">
        <v>10.736062944363605</v>
      </c>
      <c r="F58" s="102">
        <v>12.896546195126813</v>
      </c>
      <c r="G58" s="102">
        <v>13.075297049723195</v>
      </c>
      <c r="H58" s="102" t="s">
        <v>147</v>
      </c>
      <c r="I58" s="103" t="s">
        <v>147</v>
      </c>
      <c r="J58" s="74"/>
      <c r="K58" s="74"/>
      <c r="L58" s="74"/>
      <c r="M58" s="74"/>
      <c r="N58" s="74"/>
    </row>
    <row r="59" spans="1:14" s="59" customFormat="1" ht="22.5" customHeight="1" thickBot="1">
      <c r="A59" s="84"/>
      <c r="B59" s="105" t="s">
        <v>222</v>
      </c>
      <c r="C59" s="858">
        <v>16.116239166090786</v>
      </c>
      <c r="D59" s="858">
        <v>17.255741484956204</v>
      </c>
      <c r="E59" s="858">
        <v>15.478778239462301</v>
      </c>
      <c r="F59" s="858">
        <v>17.332369085929091</v>
      </c>
      <c r="G59" s="858">
        <v>17.164131208150778</v>
      </c>
      <c r="H59" s="858" t="s">
        <v>147</v>
      </c>
      <c r="I59" s="860" t="s">
        <v>147</v>
      </c>
      <c r="J59" s="74"/>
      <c r="K59" s="74"/>
      <c r="L59" s="74"/>
      <c r="M59" s="74"/>
      <c r="N59" s="74"/>
    </row>
    <row r="60" spans="1:14" s="59" customFormat="1" ht="16.5" thickTop="1">
      <c r="A60" s="74"/>
      <c r="B60" s="2188" t="s">
        <v>223</v>
      </c>
      <c r="C60" s="2188"/>
      <c r="D60" s="2188"/>
      <c r="E60" s="2188"/>
      <c r="F60" s="2188"/>
      <c r="G60" s="2188"/>
      <c r="H60" s="2188"/>
      <c r="I60" s="2188"/>
      <c r="J60" s="74"/>
      <c r="K60" s="74"/>
      <c r="L60" s="74"/>
      <c r="M60" s="74"/>
      <c r="N60" s="74"/>
    </row>
    <row r="61" spans="1:14" s="59" customFormat="1">
      <c r="A61" s="74"/>
      <c r="B61" s="2181" t="s">
        <v>927</v>
      </c>
      <c r="C61" s="2181"/>
      <c r="D61" s="2181"/>
      <c r="E61" s="2181"/>
      <c r="F61" s="2181"/>
      <c r="G61" s="2181"/>
      <c r="H61" s="2181"/>
      <c r="I61" s="2181"/>
      <c r="J61" s="74"/>
      <c r="K61" s="74"/>
      <c r="L61" s="74"/>
      <c r="M61" s="74"/>
      <c r="N61" s="74"/>
    </row>
    <row r="62" spans="1:14" s="59" customFormat="1" ht="15.75" hidden="1" customHeight="1">
      <c r="B62" s="85"/>
      <c r="C62" s="86"/>
      <c r="D62" s="86"/>
      <c r="E62" s="86"/>
      <c r="F62" s="86"/>
      <c r="G62" s="86"/>
      <c r="H62" s="87"/>
      <c r="I62" s="87"/>
      <c r="J62" s="74"/>
      <c r="K62" s="74"/>
      <c r="L62" s="74"/>
      <c r="M62" s="74"/>
      <c r="N62" s="74"/>
    </row>
    <row r="63" spans="1:14">
      <c r="B63" s="2181"/>
      <c r="C63" s="2181"/>
      <c r="D63" s="2181"/>
      <c r="E63" s="2181"/>
      <c r="F63" s="2181"/>
      <c r="G63" s="2181"/>
      <c r="H63" s="2181"/>
      <c r="I63" s="2181"/>
      <c r="J63" s="61"/>
      <c r="K63" s="61"/>
      <c r="L63" s="61"/>
      <c r="M63" s="61"/>
      <c r="N63" s="61"/>
    </row>
    <row r="64" spans="1:14">
      <c r="F64" s="88"/>
      <c r="G64" s="88"/>
      <c r="H64" s="61"/>
      <c r="I64" s="61"/>
      <c r="J64" s="61"/>
      <c r="K64" s="61"/>
      <c r="L64" s="61"/>
      <c r="M64" s="61"/>
      <c r="N64" s="61"/>
    </row>
    <row r="65" spans="3:9">
      <c r="F65" s="88"/>
      <c r="G65" s="88"/>
      <c r="H65" s="61"/>
      <c r="I65" s="61"/>
    </row>
    <row r="66" spans="3:9">
      <c r="F66" s="88"/>
      <c r="G66" s="88"/>
    </row>
    <row r="67" spans="3:9">
      <c r="E67" s="88"/>
      <c r="F67" s="88"/>
      <c r="G67" s="88"/>
      <c r="H67" s="88"/>
      <c r="I67" s="88"/>
    </row>
    <row r="69" spans="3:9">
      <c r="C69" s="88"/>
      <c r="D69" s="88"/>
      <c r="E69" s="88"/>
      <c r="F69" s="88"/>
      <c r="G69" s="88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" workbookViewId="0">
      <selection activeCell="J26" sqref="J26"/>
    </sheetView>
  </sheetViews>
  <sheetFormatPr defaultRowHeight="15"/>
  <cols>
    <col min="1" max="1" width="37.5703125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1749" customWidth="1"/>
    <col min="9" max="9" width="9.42578125" customWidth="1"/>
    <col min="10" max="10" width="9.42578125" style="1749" customWidth="1"/>
    <col min="11" max="11" width="10.28515625" customWidth="1"/>
    <col min="18" max="18" width="9.5703125" bestFit="1" customWidth="1"/>
  </cols>
  <sheetData>
    <row r="1" spans="1:11" ht="15.75">
      <c r="A1" s="2182" t="s">
        <v>1457</v>
      </c>
      <c r="B1" s="2182"/>
      <c r="C1" s="2182"/>
      <c r="D1" s="2182"/>
      <c r="E1" s="2182"/>
      <c r="F1" s="2182"/>
      <c r="G1" s="2182"/>
      <c r="H1" s="2182"/>
      <c r="I1" s="2182"/>
      <c r="J1" s="2182"/>
      <c r="K1" s="2182"/>
    </row>
    <row r="2" spans="1:11" ht="15.75">
      <c r="A2" s="2189" t="s">
        <v>71</v>
      </c>
      <c r="B2" s="2189"/>
      <c r="C2" s="2189"/>
      <c r="D2" s="2189"/>
      <c r="E2" s="2189"/>
      <c r="F2" s="2189"/>
      <c r="G2" s="2189"/>
      <c r="H2" s="2189"/>
      <c r="I2" s="2189"/>
      <c r="J2" s="2189"/>
      <c r="K2" s="2189"/>
    </row>
    <row r="3" spans="1:11" ht="15.75">
      <c r="A3" s="2189" t="s">
        <v>1456</v>
      </c>
      <c r="B3" s="2189"/>
      <c r="C3" s="2189"/>
      <c r="D3" s="2189"/>
      <c r="E3" s="2189"/>
      <c r="F3" s="2189"/>
      <c r="G3" s="2189"/>
      <c r="H3" s="2189"/>
      <c r="I3" s="2189"/>
      <c r="J3" s="2189"/>
      <c r="K3" s="2189"/>
    </row>
    <row r="4" spans="1:11" ht="15.75">
      <c r="A4" s="2190" t="s">
        <v>1229</v>
      </c>
      <c r="B4" s="2190"/>
      <c r="C4" s="2190"/>
      <c r="D4" s="2190"/>
      <c r="E4" s="2190"/>
      <c r="F4" s="2190"/>
      <c r="G4" s="2190"/>
      <c r="H4" s="2190"/>
      <c r="I4" s="2190"/>
      <c r="J4" s="2190"/>
      <c r="K4" s="2190"/>
    </row>
    <row r="5" spans="1:11" ht="16.5" thickBot="1">
      <c r="A5" s="2190"/>
      <c r="B5" s="2190"/>
      <c r="C5" s="2190"/>
      <c r="D5" s="2190"/>
      <c r="E5" s="2190"/>
      <c r="F5" s="2190"/>
      <c r="G5" s="2190"/>
      <c r="H5" s="2190"/>
      <c r="I5" s="2190"/>
      <c r="J5" s="2190"/>
      <c r="K5" s="2190"/>
    </row>
    <row r="6" spans="1:11" ht="15" customHeight="1" thickTop="1">
      <c r="A6" s="2203" t="s">
        <v>1455</v>
      </c>
      <c r="B6" s="2206" t="s">
        <v>1454</v>
      </c>
      <c r="C6" s="1981" t="s">
        <v>45</v>
      </c>
      <c r="D6" s="2209" t="s">
        <v>44</v>
      </c>
      <c r="E6" s="2209"/>
      <c r="F6" s="2209" t="s">
        <v>56</v>
      </c>
      <c r="G6" s="2209"/>
      <c r="H6" s="2210" t="s">
        <v>955</v>
      </c>
      <c r="I6" s="2211"/>
      <c r="J6" s="2211"/>
      <c r="K6" s="2212"/>
    </row>
    <row r="7" spans="1:11" ht="15" customHeight="1">
      <c r="A7" s="2204"/>
      <c r="B7" s="2207"/>
      <c r="C7" s="1953" t="s">
        <v>1452</v>
      </c>
      <c r="D7" s="1953" t="s">
        <v>1453</v>
      </c>
      <c r="E7" s="1953" t="s">
        <v>1452</v>
      </c>
      <c r="F7" s="1953" t="s">
        <v>1453</v>
      </c>
      <c r="G7" s="1953" t="s">
        <v>1452</v>
      </c>
      <c r="H7" s="2192" t="s">
        <v>1451</v>
      </c>
      <c r="I7" s="2194" t="s">
        <v>813</v>
      </c>
      <c r="J7" s="2194" t="s">
        <v>1450</v>
      </c>
      <c r="K7" s="2196" t="s">
        <v>1449</v>
      </c>
    </row>
    <row r="8" spans="1:11" ht="15" customHeight="1">
      <c r="A8" s="2205"/>
      <c r="B8" s="2208"/>
      <c r="C8" s="1816">
        <v>1</v>
      </c>
      <c r="D8" s="1816">
        <v>2</v>
      </c>
      <c r="E8" s="1816">
        <v>3</v>
      </c>
      <c r="F8" s="1816">
        <v>4</v>
      </c>
      <c r="G8" s="1816">
        <v>5</v>
      </c>
      <c r="H8" s="2193"/>
      <c r="I8" s="2195"/>
      <c r="J8" s="2195"/>
      <c r="K8" s="2197"/>
    </row>
    <row r="9" spans="1:11" s="1802" customFormat="1" ht="15" customHeight="1">
      <c r="A9" s="1807" t="s">
        <v>1424</v>
      </c>
      <c r="B9" s="1815">
        <v>100</v>
      </c>
      <c r="C9" s="1813">
        <v>119.92</v>
      </c>
      <c r="D9" s="1814">
        <v>125.59</v>
      </c>
      <c r="E9" s="1813">
        <v>124.37</v>
      </c>
      <c r="F9" s="1814">
        <v>132.82</v>
      </c>
      <c r="G9" s="1813">
        <v>132.51</v>
      </c>
      <c r="H9" s="1813">
        <v>3.71</v>
      </c>
      <c r="I9" s="1813">
        <v>-0.97</v>
      </c>
      <c r="J9" s="1813">
        <v>6.55</v>
      </c>
      <c r="K9" s="1812">
        <v>-0.23</v>
      </c>
    </row>
    <row r="10" spans="1:11" ht="15" customHeight="1">
      <c r="A10" s="2198"/>
      <c r="B10" s="2199"/>
      <c r="C10" s="2199"/>
      <c r="D10" s="2199"/>
      <c r="E10" s="2199"/>
      <c r="F10" s="2199"/>
      <c r="G10" s="2199"/>
      <c r="H10" s="2199"/>
      <c r="I10" s="2199"/>
      <c r="J10" s="2199"/>
      <c r="K10" s="2200"/>
    </row>
    <row r="11" spans="1:11" s="1802" customFormat="1" ht="15" customHeight="1">
      <c r="A11" s="1807" t="s">
        <v>1423</v>
      </c>
      <c r="B11" s="1811">
        <v>43.91</v>
      </c>
      <c r="C11" s="1804">
        <v>117.57</v>
      </c>
      <c r="D11" s="1810">
        <v>120.77</v>
      </c>
      <c r="E11" s="1804">
        <v>118.11</v>
      </c>
      <c r="F11" s="1810">
        <v>130.38</v>
      </c>
      <c r="G11" s="1804">
        <v>129.63999999999999</v>
      </c>
      <c r="H11" s="1809">
        <v>0.46</v>
      </c>
      <c r="I11" s="1804">
        <v>-2.21</v>
      </c>
      <c r="J11" s="1809">
        <v>9.76</v>
      </c>
      <c r="K11" s="1803">
        <v>-0.56999999999999995</v>
      </c>
    </row>
    <row r="12" spans="1:11" ht="17.100000000000001" customHeight="1">
      <c r="A12" s="1801" t="s">
        <v>1448</v>
      </c>
      <c r="B12" s="1761">
        <v>11.33</v>
      </c>
      <c r="C12" s="1758">
        <v>113.3</v>
      </c>
      <c r="D12" s="1760">
        <v>119.4</v>
      </c>
      <c r="E12" s="1758">
        <v>119.92</v>
      </c>
      <c r="F12" s="1760">
        <v>124.28</v>
      </c>
      <c r="G12" s="1758">
        <v>124.31</v>
      </c>
      <c r="H12" s="1759">
        <v>5.85</v>
      </c>
      <c r="I12" s="1758">
        <v>0.44</v>
      </c>
      <c r="J12" s="1791">
        <v>3.66</v>
      </c>
      <c r="K12" s="1794">
        <v>0.03</v>
      </c>
    </row>
    <row r="13" spans="1:11" ht="17.100000000000001" customHeight="1">
      <c r="A13" s="1799" t="s">
        <v>1447</v>
      </c>
      <c r="B13" s="1798">
        <v>1.84</v>
      </c>
      <c r="C13" s="1796">
        <v>99.12</v>
      </c>
      <c r="D13" s="1797">
        <v>87.92</v>
      </c>
      <c r="E13" s="1796">
        <v>88.4</v>
      </c>
      <c r="F13" s="1797">
        <v>93.67</v>
      </c>
      <c r="G13" s="1796">
        <v>95.98</v>
      </c>
      <c r="H13" s="1795">
        <v>-10.82</v>
      </c>
      <c r="I13" s="1796">
        <v>0.54</v>
      </c>
      <c r="J13" s="1808">
        <v>8.59</v>
      </c>
      <c r="K13" s="1794">
        <v>2.4700000000000002</v>
      </c>
    </row>
    <row r="14" spans="1:11" ht="17.100000000000001" customHeight="1">
      <c r="A14" s="1799" t="s">
        <v>999</v>
      </c>
      <c r="B14" s="1798">
        <v>5.52</v>
      </c>
      <c r="C14" s="1796">
        <v>136.57</v>
      </c>
      <c r="D14" s="1797">
        <v>132.79</v>
      </c>
      <c r="E14" s="1796">
        <v>114.47</v>
      </c>
      <c r="F14" s="1797">
        <v>167.88</v>
      </c>
      <c r="G14" s="1796">
        <v>162.80000000000001</v>
      </c>
      <c r="H14" s="1795">
        <v>-16.18</v>
      </c>
      <c r="I14" s="1796">
        <v>-13.79</v>
      </c>
      <c r="J14" s="1808">
        <v>42.21</v>
      </c>
      <c r="K14" s="1794">
        <v>-3.03</v>
      </c>
    </row>
    <row r="15" spans="1:11" ht="17.100000000000001" customHeight="1">
      <c r="A15" s="1799" t="s">
        <v>1446</v>
      </c>
      <c r="B15" s="1798">
        <v>6.75</v>
      </c>
      <c r="C15" s="1796">
        <v>113.1</v>
      </c>
      <c r="D15" s="1797">
        <v>116.99</v>
      </c>
      <c r="E15" s="1796">
        <v>114.91</v>
      </c>
      <c r="F15" s="1797">
        <v>125.76</v>
      </c>
      <c r="G15" s="1796">
        <v>123.77</v>
      </c>
      <c r="H15" s="1795">
        <v>1.6</v>
      </c>
      <c r="I15" s="1796">
        <v>-1.78</v>
      </c>
      <c r="J15" s="1808">
        <v>7.71</v>
      </c>
      <c r="K15" s="1794">
        <v>-1.58</v>
      </c>
    </row>
    <row r="16" spans="1:11" ht="17.100000000000001" customHeight="1">
      <c r="A16" s="1799" t="s">
        <v>1445</v>
      </c>
      <c r="B16" s="1798">
        <v>5.24</v>
      </c>
      <c r="C16" s="1796">
        <v>121.98</v>
      </c>
      <c r="D16" s="1797">
        <v>125.37</v>
      </c>
      <c r="E16" s="1796">
        <v>125.25</v>
      </c>
      <c r="F16" s="1797">
        <v>131.31</v>
      </c>
      <c r="G16" s="1796">
        <v>132.58000000000001</v>
      </c>
      <c r="H16" s="1795">
        <v>2.68</v>
      </c>
      <c r="I16" s="1796">
        <v>-0.1</v>
      </c>
      <c r="J16" s="1808">
        <v>5.86</v>
      </c>
      <c r="K16" s="1794">
        <v>0.97</v>
      </c>
    </row>
    <row r="17" spans="1:11" ht="17.100000000000001" customHeight="1">
      <c r="A17" s="1799" t="s">
        <v>1444</v>
      </c>
      <c r="B17" s="1798">
        <v>2.95</v>
      </c>
      <c r="C17" s="1796">
        <v>115.25</v>
      </c>
      <c r="D17" s="1797">
        <v>122.46</v>
      </c>
      <c r="E17" s="1796">
        <v>122.73</v>
      </c>
      <c r="F17" s="1797">
        <v>124.6</v>
      </c>
      <c r="G17" s="1796">
        <v>125.41</v>
      </c>
      <c r="H17" s="1795">
        <v>6.49</v>
      </c>
      <c r="I17" s="1796">
        <v>0.22</v>
      </c>
      <c r="J17" s="1808">
        <v>2.19</v>
      </c>
      <c r="K17" s="1794">
        <v>0.65</v>
      </c>
    </row>
    <row r="18" spans="1:11" ht="17.100000000000001" customHeight="1">
      <c r="A18" s="1799" t="s">
        <v>1443</v>
      </c>
      <c r="B18" s="1798">
        <v>2.08</v>
      </c>
      <c r="C18" s="1796">
        <v>108.19</v>
      </c>
      <c r="D18" s="1797">
        <v>118.8</v>
      </c>
      <c r="E18" s="1796">
        <v>114.51</v>
      </c>
      <c r="F18" s="1797">
        <v>130.54</v>
      </c>
      <c r="G18" s="1796">
        <v>124.36</v>
      </c>
      <c r="H18" s="1795">
        <v>5.84</v>
      </c>
      <c r="I18" s="1796">
        <v>-3.61</v>
      </c>
      <c r="J18" s="1808">
        <v>8.6</v>
      </c>
      <c r="K18" s="1794">
        <v>-4.7300000000000004</v>
      </c>
    </row>
    <row r="19" spans="1:11" ht="17.100000000000001" customHeight="1">
      <c r="A19" s="1799" t="s">
        <v>1442</v>
      </c>
      <c r="B19" s="1798">
        <v>1.74</v>
      </c>
      <c r="C19" s="1796">
        <v>126.17</v>
      </c>
      <c r="D19" s="1797">
        <v>116.87</v>
      </c>
      <c r="E19" s="1796">
        <v>116.55</v>
      </c>
      <c r="F19" s="1797">
        <v>122.36</v>
      </c>
      <c r="G19" s="1796">
        <v>123.12</v>
      </c>
      <c r="H19" s="1795">
        <v>-7.62</v>
      </c>
      <c r="I19" s="1796">
        <v>-0.27</v>
      </c>
      <c r="J19" s="1808">
        <v>5.63</v>
      </c>
      <c r="K19" s="1794">
        <v>0.62</v>
      </c>
    </row>
    <row r="20" spans="1:11" ht="17.100000000000001" customHeight="1">
      <c r="A20" s="1799" t="s">
        <v>1441</v>
      </c>
      <c r="B20" s="1798">
        <v>1.21</v>
      </c>
      <c r="C20" s="1796">
        <v>113.32</v>
      </c>
      <c r="D20" s="1797">
        <v>117.97</v>
      </c>
      <c r="E20" s="1796">
        <v>115.52</v>
      </c>
      <c r="F20" s="1797">
        <v>134.24</v>
      </c>
      <c r="G20" s="1796">
        <v>132.82</v>
      </c>
      <c r="H20" s="1795">
        <v>1.93</v>
      </c>
      <c r="I20" s="1796">
        <v>-2.08</v>
      </c>
      <c r="J20" s="1808">
        <v>14.98</v>
      </c>
      <c r="K20" s="1794">
        <v>-1.06</v>
      </c>
    </row>
    <row r="21" spans="1:11" ht="17.100000000000001" customHeight="1">
      <c r="A21" s="1799" t="s">
        <v>1440</v>
      </c>
      <c r="B21" s="1798">
        <v>1.24</v>
      </c>
      <c r="C21" s="1796">
        <v>111.14</v>
      </c>
      <c r="D21" s="1797">
        <v>115.67</v>
      </c>
      <c r="E21" s="1796">
        <v>115.68</v>
      </c>
      <c r="F21" s="1797">
        <v>120.5</v>
      </c>
      <c r="G21" s="1796">
        <v>120.76</v>
      </c>
      <c r="H21" s="1795">
        <v>4.09</v>
      </c>
      <c r="I21" s="1796">
        <v>0.01</v>
      </c>
      <c r="J21" s="1808">
        <v>4.3899999999999997</v>
      </c>
      <c r="K21" s="1794">
        <v>0.21</v>
      </c>
    </row>
    <row r="22" spans="1:11" ht="17.100000000000001" customHeight="1">
      <c r="A22" s="1799" t="s">
        <v>1439</v>
      </c>
      <c r="B22" s="1798">
        <v>0.68</v>
      </c>
      <c r="C22" s="1796">
        <v>134.30000000000001</v>
      </c>
      <c r="D22" s="1797">
        <v>150.36000000000001</v>
      </c>
      <c r="E22" s="1796">
        <v>150.36000000000001</v>
      </c>
      <c r="F22" s="1797">
        <v>165.45</v>
      </c>
      <c r="G22" s="1796">
        <v>165.45</v>
      </c>
      <c r="H22" s="1795">
        <v>11.95</v>
      </c>
      <c r="I22" s="1796">
        <v>0</v>
      </c>
      <c r="J22" s="1808">
        <v>10.039999999999999</v>
      </c>
      <c r="K22" s="1794">
        <v>0</v>
      </c>
    </row>
    <row r="23" spans="1:11" ht="17.100000000000001" customHeight="1">
      <c r="A23" s="1799" t="s">
        <v>1438</v>
      </c>
      <c r="B23" s="1798">
        <v>0.41</v>
      </c>
      <c r="C23" s="1796">
        <v>116.45</v>
      </c>
      <c r="D23" s="1797">
        <v>128.68</v>
      </c>
      <c r="E23" s="1796">
        <v>128.68</v>
      </c>
      <c r="F23" s="1797">
        <v>141.16</v>
      </c>
      <c r="G23" s="1796">
        <v>141.16</v>
      </c>
      <c r="H23" s="1795">
        <v>10.5</v>
      </c>
      <c r="I23" s="1796">
        <v>0</v>
      </c>
      <c r="J23" s="1808">
        <v>9.7100000000000009</v>
      </c>
      <c r="K23" s="1794">
        <v>0</v>
      </c>
    </row>
    <row r="24" spans="1:11" ht="17.100000000000001" customHeight="1">
      <c r="A24" s="1793" t="s">
        <v>1437</v>
      </c>
      <c r="B24" s="1779">
        <v>2.92</v>
      </c>
      <c r="C24" s="1777">
        <v>122.18</v>
      </c>
      <c r="D24" s="1778">
        <v>127.95</v>
      </c>
      <c r="E24" s="1777">
        <v>128.28</v>
      </c>
      <c r="F24" s="1778">
        <v>133.72999999999999</v>
      </c>
      <c r="G24" s="1777">
        <v>134.06</v>
      </c>
      <c r="H24" s="1776">
        <v>4.99</v>
      </c>
      <c r="I24" s="1777">
        <v>0.26</v>
      </c>
      <c r="J24" s="1789">
        <v>4.5</v>
      </c>
      <c r="K24" s="1775">
        <v>0.25</v>
      </c>
    </row>
    <row r="25" spans="1:11" ht="15" customHeight="1">
      <c r="A25" s="2198"/>
      <c r="B25" s="2201"/>
      <c r="C25" s="2201"/>
      <c r="D25" s="2201"/>
      <c r="E25" s="2201"/>
      <c r="F25" s="2201"/>
      <c r="G25" s="2201"/>
      <c r="H25" s="2201"/>
      <c r="I25" s="2201"/>
      <c r="J25" s="2201"/>
      <c r="K25" s="2202"/>
    </row>
    <row r="26" spans="1:11" s="1802" customFormat="1" ht="15" customHeight="1">
      <c r="A26" s="1807" t="s">
        <v>1422</v>
      </c>
      <c r="B26" s="1806">
        <v>56.09</v>
      </c>
      <c r="C26" s="1804">
        <v>121.79</v>
      </c>
      <c r="D26" s="1805">
        <v>129.49</v>
      </c>
      <c r="E26" s="1804">
        <v>129.5</v>
      </c>
      <c r="F26" s="1805">
        <v>134.76</v>
      </c>
      <c r="G26" s="1804">
        <v>134.81</v>
      </c>
      <c r="H26" s="1804">
        <v>6.34</v>
      </c>
      <c r="I26" s="1804">
        <v>0.01</v>
      </c>
      <c r="J26" s="1804">
        <v>4.0999999999999996</v>
      </c>
      <c r="K26" s="1803">
        <v>0.04</v>
      </c>
    </row>
    <row r="27" spans="1:11" ht="15" customHeight="1">
      <c r="A27" s="1801" t="s">
        <v>1436</v>
      </c>
      <c r="B27" s="1761">
        <v>7.19</v>
      </c>
      <c r="C27" s="1758">
        <v>131.77000000000001</v>
      </c>
      <c r="D27" s="1760">
        <v>140.91999999999999</v>
      </c>
      <c r="E27" s="1758">
        <v>140.91999999999999</v>
      </c>
      <c r="F27" s="1760">
        <v>148.59</v>
      </c>
      <c r="G27" s="1758">
        <v>148.59</v>
      </c>
      <c r="H27" s="1759">
        <v>6.94</v>
      </c>
      <c r="I27" s="1758">
        <v>0</v>
      </c>
      <c r="J27" s="1759">
        <v>5.44</v>
      </c>
      <c r="K27" s="1781">
        <v>0</v>
      </c>
    </row>
    <row r="28" spans="1:11" ht="15" customHeight="1">
      <c r="A28" s="1799" t="s">
        <v>1435</v>
      </c>
      <c r="B28" s="1798">
        <v>20.3</v>
      </c>
      <c r="C28" s="1796">
        <v>129.68</v>
      </c>
      <c r="D28" s="1797">
        <v>140.71</v>
      </c>
      <c r="E28" s="1796">
        <v>140.71</v>
      </c>
      <c r="F28" s="1797">
        <v>145.44999999999999</v>
      </c>
      <c r="G28" s="1796">
        <v>145.46</v>
      </c>
      <c r="H28" s="1795">
        <v>8.5</v>
      </c>
      <c r="I28" s="1796">
        <v>0</v>
      </c>
      <c r="J28" s="1795">
        <v>3.38</v>
      </c>
      <c r="K28" s="1794">
        <v>0.01</v>
      </c>
    </row>
    <row r="29" spans="1:11" ht="15" customHeight="1">
      <c r="A29" s="1800" t="s">
        <v>1434</v>
      </c>
      <c r="B29" s="1798">
        <v>4.3</v>
      </c>
      <c r="C29" s="1796">
        <v>116.55</v>
      </c>
      <c r="D29" s="1797">
        <v>123.6</v>
      </c>
      <c r="E29" s="1796">
        <v>123.66</v>
      </c>
      <c r="F29" s="1797">
        <v>129.15</v>
      </c>
      <c r="G29" s="1796">
        <v>129.34</v>
      </c>
      <c r="H29" s="1795">
        <v>6.09</v>
      </c>
      <c r="I29" s="1796">
        <v>0.05</v>
      </c>
      <c r="J29" s="1795">
        <v>4.5999999999999996</v>
      </c>
      <c r="K29" s="1794">
        <v>0.15</v>
      </c>
    </row>
    <row r="30" spans="1:11" ht="15" customHeight="1">
      <c r="A30" s="1799" t="s">
        <v>1433</v>
      </c>
      <c r="B30" s="1798">
        <v>3.47</v>
      </c>
      <c r="C30" s="1796">
        <v>107.16</v>
      </c>
      <c r="D30" s="1797">
        <v>109.67</v>
      </c>
      <c r="E30" s="1796">
        <v>109.67</v>
      </c>
      <c r="F30" s="1797">
        <v>114.02</v>
      </c>
      <c r="G30" s="1796">
        <v>114.02</v>
      </c>
      <c r="H30" s="1795">
        <v>2.34</v>
      </c>
      <c r="I30" s="1796">
        <v>0</v>
      </c>
      <c r="J30" s="1795">
        <v>3.96</v>
      </c>
      <c r="K30" s="1794">
        <v>0</v>
      </c>
    </row>
    <row r="31" spans="1:11" ht="15" customHeight="1">
      <c r="A31" s="1799" t="s">
        <v>1336</v>
      </c>
      <c r="B31" s="1798">
        <v>5.34</v>
      </c>
      <c r="C31" s="1796">
        <v>101.94</v>
      </c>
      <c r="D31" s="1797">
        <v>110.08</v>
      </c>
      <c r="E31" s="1796">
        <v>109.9</v>
      </c>
      <c r="F31" s="1797">
        <v>111.26</v>
      </c>
      <c r="G31" s="1796">
        <v>111.57</v>
      </c>
      <c r="H31" s="1795">
        <v>7.81</v>
      </c>
      <c r="I31" s="1796">
        <v>-0.16</v>
      </c>
      <c r="J31" s="1795">
        <v>1.52</v>
      </c>
      <c r="K31" s="1794">
        <v>0.27</v>
      </c>
    </row>
    <row r="32" spans="1:11" ht="15" customHeight="1">
      <c r="A32" s="1799" t="s">
        <v>1432</v>
      </c>
      <c r="B32" s="1798">
        <v>2.82</v>
      </c>
      <c r="C32" s="1796">
        <v>105.79</v>
      </c>
      <c r="D32" s="1797">
        <v>103.47</v>
      </c>
      <c r="E32" s="1796">
        <v>103.47</v>
      </c>
      <c r="F32" s="1797">
        <v>105.6</v>
      </c>
      <c r="G32" s="1796">
        <v>105.6</v>
      </c>
      <c r="H32" s="1795">
        <v>-2.2000000000000002</v>
      </c>
      <c r="I32" s="1796">
        <v>0</v>
      </c>
      <c r="J32" s="1795">
        <v>2.06</v>
      </c>
      <c r="K32" s="1794">
        <v>0</v>
      </c>
    </row>
    <row r="33" spans="1:11" ht="15" customHeight="1">
      <c r="A33" s="1799" t="s">
        <v>1431</v>
      </c>
      <c r="B33" s="1798">
        <v>2.46</v>
      </c>
      <c r="C33" s="1796">
        <v>111.55</v>
      </c>
      <c r="D33" s="1797">
        <v>116.76</v>
      </c>
      <c r="E33" s="1796">
        <v>116.76</v>
      </c>
      <c r="F33" s="1797">
        <v>119.18</v>
      </c>
      <c r="G33" s="1796">
        <v>119.18</v>
      </c>
      <c r="H33" s="1795">
        <v>4.67</v>
      </c>
      <c r="I33" s="1796">
        <v>0</v>
      </c>
      <c r="J33" s="1795">
        <v>2.0699999999999998</v>
      </c>
      <c r="K33" s="1794">
        <v>0</v>
      </c>
    </row>
    <row r="34" spans="1:11" ht="15" customHeight="1">
      <c r="A34" s="1799" t="s">
        <v>1430</v>
      </c>
      <c r="B34" s="1798">
        <v>7.41</v>
      </c>
      <c r="C34" s="1796">
        <v>129.88999999999999</v>
      </c>
      <c r="D34" s="1797">
        <v>136.13999999999999</v>
      </c>
      <c r="E34" s="1796">
        <v>136.13999999999999</v>
      </c>
      <c r="F34" s="1797">
        <v>144.22</v>
      </c>
      <c r="G34" s="1796">
        <v>144.22</v>
      </c>
      <c r="H34" s="1795">
        <v>4.8099999999999996</v>
      </c>
      <c r="I34" s="1796">
        <v>0</v>
      </c>
      <c r="J34" s="1795">
        <v>5.94</v>
      </c>
      <c r="K34" s="1794">
        <v>0</v>
      </c>
    </row>
    <row r="35" spans="1:11" ht="15" customHeight="1">
      <c r="A35" s="1793" t="s">
        <v>1429</v>
      </c>
      <c r="B35" s="1779">
        <v>2.81</v>
      </c>
      <c r="C35" s="1777">
        <v>116.49</v>
      </c>
      <c r="D35" s="1778">
        <v>123.33</v>
      </c>
      <c r="E35" s="1777">
        <v>123.86</v>
      </c>
      <c r="F35" s="1778">
        <v>135.56</v>
      </c>
      <c r="G35" s="1777">
        <v>135.53</v>
      </c>
      <c r="H35" s="1776">
        <v>6.33</v>
      </c>
      <c r="I35" s="1777">
        <v>0.43</v>
      </c>
      <c r="J35" s="1776">
        <v>9.42</v>
      </c>
      <c r="K35" s="1775">
        <v>-0.02</v>
      </c>
    </row>
    <row r="36" spans="1:11" ht="15" customHeight="1">
      <c r="A36" s="1774"/>
      <c r="B36" s="1773"/>
      <c r="C36" s="1773"/>
      <c r="D36" s="1773"/>
      <c r="E36" s="1773"/>
      <c r="F36" s="1773"/>
      <c r="G36" s="1773"/>
      <c r="H36" s="1773"/>
      <c r="I36" s="1773"/>
      <c r="J36" s="1773"/>
      <c r="K36" s="1772"/>
    </row>
    <row r="37" spans="1:11" ht="15" customHeight="1">
      <c r="A37" s="1771" t="s">
        <v>1428</v>
      </c>
      <c r="B37" s="1770"/>
      <c r="C37" s="1770"/>
      <c r="D37" s="1770"/>
      <c r="E37" s="1770"/>
      <c r="F37" s="1770"/>
      <c r="G37" s="1770"/>
      <c r="H37" s="1770"/>
      <c r="I37" s="1770"/>
      <c r="J37" s="1770"/>
      <c r="K37" s="1769"/>
    </row>
    <row r="38" spans="1:11" ht="15" customHeight="1">
      <c r="A38" s="1768" t="s">
        <v>1424</v>
      </c>
      <c r="B38" s="1786">
        <v>100</v>
      </c>
      <c r="C38" s="1764">
        <v>118.95</v>
      </c>
      <c r="D38" s="1792">
        <v>124.95</v>
      </c>
      <c r="E38" s="1764">
        <v>123.33</v>
      </c>
      <c r="F38" s="1766">
        <v>133.07</v>
      </c>
      <c r="G38" s="1764">
        <v>132.69999999999999</v>
      </c>
      <c r="H38" s="1783">
        <v>3.68</v>
      </c>
      <c r="I38" s="1764">
        <v>-1.3</v>
      </c>
      <c r="J38" s="1783">
        <v>7.6</v>
      </c>
      <c r="K38" s="1782">
        <v>-0.28000000000000003</v>
      </c>
    </row>
    <row r="39" spans="1:11" ht="15" customHeight="1">
      <c r="A39" s="1762" t="s">
        <v>1423</v>
      </c>
      <c r="B39" s="1761">
        <v>39.770000000000003</v>
      </c>
      <c r="C39" s="1758">
        <v>120.47</v>
      </c>
      <c r="D39" s="1760">
        <v>123.28</v>
      </c>
      <c r="E39" s="1758">
        <v>119.28</v>
      </c>
      <c r="F39" s="1760">
        <v>133.82</v>
      </c>
      <c r="G39" s="1758">
        <v>132.79</v>
      </c>
      <c r="H39" s="1759">
        <v>-0.99</v>
      </c>
      <c r="I39" s="1758">
        <v>-3.25</v>
      </c>
      <c r="J39" s="1759">
        <v>11.32</v>
      </c>
      <c r="K39" s="1781">
        <v>-0.77</v>
      </c>
    </row>
    <row r="40" spans="1:11" ht="15" customHeight="1">
      <c r="A40" s="1780" t="s">
        <v>1422</v>
      </c>
      <c r="B40" s="1779">
        <v>60.23</v>
      </c>
      <c r="C40" s="1777">
        <v>117.95</v>
      </c>
      <c r="D40" s="1778">
        <v>126.07</v>
      </c>
      <c r="E40" s="1777">
        <v>126.08</v>
      </c>
      <c r="F40" s="1778">
        <v>132.58000000000001</v>
      </c>
      <c r="G40" s="1777">
        <v>132.65</v>
      </c>
      <c r="H40" s="1776">
        <v>6.89</v>
      </c>
      <c r="I40" s="1777">
        <v>0.01</v>
      </c>
      <c r="J40" s="1776">
        <v>5.21</v>
      </c>
      <c r="K40" s="1775">
        <v>0.05</v>
      </c>
    </row>
    <row r="41" spans="1:11" ht="15" customHeight="1">
      <c r="A41" s="1774"/>
      <c r="B41" s="1773"/>
      <c r="C41" s="1773"/>
      <c r="D41" s="1773"/>
      <c r="E41" s="1773"/>
      <c r="F41" s="1773"/>
      <c r="G41" s="1773"/>
      <c r="H41" s="1773"/>
      <c r="I41" s="1773"/>
      <c r="J41" s="1773"/>
      <c r="K41" s="1772"/>
    </row>
    <row r="42" spans="1:11" ht="15" customHeight="1">
      <c r="A42" s="1771" t="s">
        <v>1427</v>
      </c>
      <c r="B42" s="1770"/>
      <c r="C42" s="1770"/>
      <c r="D42" s="1770"/>
      <c r="E42" s="1770"/>
      <c r="F42" s="1770"/>
      <c r="G42" s="1770"/>
      <c r="H42" s="1770"/>
      <c r="I42" s="1770"/>
      <c r="J42" s="1770"/>
      <c r="K42" s="1769"/>
    </row>
    <row r="43" spans="1:11" ht="15" customHeight="1">
      <c r="A43" s="1768" t="s">
        <v>1424</v>
      </c>
      <c r="B43" s="1786">
        <v>100</v>
      </c>
      <c r="C43" s="1764">
        <v>118.57</v>
      </c>
      <c r="D43" s="1785">
        <v>124.11</v>
      </c>
      <c r="E43" s="1764">
        <v>122.9</v>
      </c>
      <c r="F43" s="1785">
        <v>131.6</v>
      </c>
      <c r="G43" s="1764">
        <v>131.09</v>
      </c>
      <c r="H43" s="1764">
        <v>3.65</v>
      </c>
      <c r="I43" s="1764">
        <v>-0.97</v>
      </c>
      <c r="J43" s="1764">
        <v>6.66</v>
      </c>
      <c r="K43" s="1782">
        <v>-0.39</v>
      </c>
    </row>
    <row r="44" spans="1:11" ht="15" customHeight="1">
      <c r="A44" s="1762" t="s">
        <v>1423</v>
      </c>
      <c r="B44" s="1790">
        <v>44.14</v>
      </c>
      <c r="C44" s="1791">
        <v>115.51</v>
      </c>
      <c r="D44" s="1790">
        <v>118.57</v>
      </c>
      <c r="E44" s="1759">
        <v>115.98</v>
      </c>
      <c r="F44" s="1790">
        <v>128.69999999999999</v>
      </c>
      <c r="G44" s="1759">
        <v>127.5</v>
      </c>
      <c r="H44" s="1758">
        <v>0.41</v>
      </c>
      <c r="I44" s="1759">
        <v>-2.1800000000000002</v>
      </c>
      <c r="J44" s="1758">
        <v>9.93</v>
      </c>
      <c r="K44" s="1757">
        <v>-0.93</v>
      </c>
    </row>
    <row r="45" spans="1:11" ht="15" customHeight="1">
      <c r="A45" s="1780" t="s">
        <v>1422</v>
      </c>
      <c r="B45" s="1788">
        <v>55.86</v>
      </c>
      <c r="C45" s="1789">
        <v>121.05</v>
      </c>
      <c r="D45" s="1788">
        <v>128.66999999999999</v>
      </c>
      <c r="E45" s="1776">
        <v>128.66</v>
      </c>
      <c r="F45" s="1788">
        <v>133.94</v>
      </c>
      <c r="G45" s="1776">
        <v>134</v>
      </c>
      <c r="H45" s="1777">
        <v>6.29</v>
      </c>
      <c r="I45" s="1776">
        <v>0</v>
      </c>
      <c r="J45" s="1777">
        <v>4.1500000000000004</v>
      </c>
      <c r="K45" s="1787">
        <v>0.04</v>
      </c>
    </row>
    <row r="46" spans="1:11" ht="15" customHeight="1">
      <c r="A46" s="1774"/>
      <c r="B46" s="1773"/>
      <c r="C46" s="1773"/>
      <c r="D46" s="1773"/>
      <c r="E46" s="1773"/>
      <c r="F46" s="1773"/>
      <c r="G46" s="1773"/>
      <c r="H46" s="1773"/>
      <c r="I46" s="1773"/>
      <c r="J46" s="1773"/>
      <c r="K46" s="1772"/>
    </row>
    <row r="47" spans="1:11" ht="15" customHeight="1">
      <c r="A47" s="1771" t="s">
        <v>1426</v>
      </c>
      <c r="B47" s="1770"/>
      <c r="C47" s="1770"/>
      <c r="D47" s="1770"/>
      <c r="E47" s="1770"/>
      <c r="F47" s="1770"/>
      <c r="G47" s="1770"/>
      <c r="H47" s="1770"/>
      <c r="I47" s="1770"/>
      <c r="J47" s="1770"/>
      <c r="K47" s="1769"/>
    </row>
    <row r="48" spans="1:11" ht="15" customHeight="1">
      <c r="A48" s="1768" t="s">
        <v>1424</v>
      </c>
      <c r="B48" s="1786">
        <v>100</v>
      </c>
      <c r="C48" s="1764">
        <v>123.47</v>
      </c>
      <c r="D48" s="1785">
        <v>129.01</v>
      </c>
      <c r="E48" s="1764">
        <v>128.21</v>
      </c>
      <c r="F48" s="1785">
        <v>134.88999999999999</v>
      </c>
      <c r="G48" s="1764">
        <v>134.97</v>
      </c>
      <c r="H48" s="1784">
        <v>3.84</v>
      </c>
      <c r="I48" s="1764">
        <v>-0.62</v>
      </c>
      <c r="J48" s="1783">
        <v>5.27</v>
      </c>
      <c r="K48" s="1782">
        <v>0.06</v>
      </c>
    </row>
    <row r="49" spans="1:11" ht="15" customHeight="1">
      <c r="A49" s="1762" t="s">
        <v>1423</v>
      </c>
      <c r="B49" s="1761">
        <v>46.88</v>
      </c>
      <c r="C49" s="1758">
        <v>118.17</v>
      </c>
      <c r="D49" s="1760">
        <v>122.03</v>
      </c>
      <c r="E49" s="1758">
        <v>120.39</v>
      </c>
      <c r="F49" s="1760">
        <v>130.33000000000001</v>
      </c>
      <c r="G49" s="1758">
        <v>130.49</v>
      </c>
      <c r="H49" s="1759">
        <v>1.88</v>
      </c>
      <c r="I49" s="1758">
        <v>-1.35</v>
      </c>
      <c r="J49" s="1759">
        <v>8.39</v>
      </c>
      <c r="K49" s="1781">
        <v>0.12</v>
      </c>
    </row>
    <row r="50" spans="1:11" ht="15" customHeight="1">
      <c r="A50" s="1780" t="s">
        <v>1422</v>
      </c>
      <c r="B50" s="1779">
        <v>53.12</v>
      </c>
      <c r="C50" s="1777">
        <v>128.36000000000001</v>
      </c>
      <c r="D50" s="1778">
        <v>135.5</v>
      </c>
      <c r="E50" s="1777">
        <v>135.54</v>
      </c>
      <c r="F50" s="1778">
        <v>139.05000000000001</v>
      </c>
      <c r="G50" s="1777">
        <v>139.06</v>
      </c>
      <c r="H50" s="1776">
        <v>5.59</v>
      </c>
      <c r="I50" s="1777">
        <v>0.03</v>
      </c>
      <c r="J50" s="1776">
        <v>2.6</v>
      </c>
      <c r="K50" s="1775">
        <v>0.01</v>
      </c>
    </row>
    <row r="51" spans="1:11" ht="15" customHeight="1">
      <c r="A51" s="1774"/>
      <c r="B51" s="1773"/>
      <c r="C51" s="1773"/>
      <c r="D51" s="1773"/>
      <c r="E51" s="1773"/>
      <c r="F51" s="1773"/>
      <c r="G51" s="1773"/>
      <c r="H51" s="1773"/>
      <c r="I51" s="1773"/>
      <c r="J51" s="1773"/>
      <c r="K51" s="1772"/>
    </row>
    <row r="52" spans="1:11" ht="15" customHeight="1">
      <c r="A52" s="1771" t="s">
        <v>1425</v>
      </c>
      <c r="B52" s="1770"/>
      <c r="C52" s="1770"/>
      <c r="D52" s="1770"/>
      <c r="E52" s="1770"/>
      <c r="F52" s="1770"/>
      <c r="G52" s="1770"/>
      <c r="H52" s="1770"/>
      <c r="I52" s="1770"/>
      <c r="J52" s="1770"/>
      <c r="K52" s="1769"/>
    </row>
    <row r="53" spans="1:11" ht="15" customHeight="1">
      <c r="A53" s="1768" t="s">
        <v>1424</v>
      </c>
      <c r="B53" s="1767">
        <v>100</v>
      </c>
      <c r="C53" s="1764">
        <v>120.27</v>
      </c>
      <c r="D53" s="1766">
        <v>125.86</v>
      </c>
      <c r="E53" s="1764">
        <v>125.13</v>
      </c>
      <c r="F53" s="1766">
        <v>130.91</v>
      </c>
      <c r="G53" s="1764">
        <v>131.18</v>
      </c>
      <c r="H53" s="1765">
        <v>4.05</v>
      </c>
      <c r="I53" s="1764">
        <v>-0.56999999999999995</v>
      </c>
      <c r="J53" s="1764">
        <v>4.83</v>
      </c>
      <c r="K53" s="1763">
        <v>0.21</v>
      </c>
    </row>
    <row r="54" spans="1:11" ht="15" customHeight="1">
      <c r="A54" s="1762" t="s">
        <v>1423</v>
      </c>
      <c r="B54" s="1761">
        <v>59.53</v>
      </c>
      <c r="C54" s="1758">
        <v>117.86</v>
      </c>
      <c r="D54" s="1760">
        <v>120.88</v>
      </c>
      <c r="E54" s="1758">
        <v>119.67</v>
      </c>
      <c r="F54" s="1760">
        <v>126.32</v>
      </c>
      <c r="G54" s="1758">
        <v>126.75</v>
      </c>
      <c r="H54" s="1759">
        <v>1.53</v>
      </c>
      <c r="I54" s="1758">
        <v>-1</v>
      </c>
      <c r="J54" s="1758">
        <v>5.92</v>
      </c>
      <c r="K54" s="1757">
        <v>0.35</v>
      </c>
    </row>
    <row r="55" spans="1:11" ht="15" customHeight="1" thickBot="1">
      <c r="A55" s="1756" t="s">
        <v>1422</v>
      </c>
      <c r="B55" s="1755">
        <v>40.47</v>
      </c>
      <c r="C55" s="1752">
        <v>123.9</v>
      </c>
      <c r="D55" s="1754">
        <v>133.55000000000001</v>
      </c>
      <c r="E55" s="1752">
        <v>133.63</v>
      </c>
      <c r="F55" s="1754">
        <v>137.97</v>
      </c>
      <c r="G55" s="1752">
        <v>137.99</v>
      </c>
      <c r="H55" s="1753">
        <v>7.86</v>
      </c>
      <c r="I55" s="1752">
        <v>0.06</v>
      </c>
      <c r="J55" s="1752">
        <v>3.26</v>
      </c>
      <c r="K55" s="1751">
        <v>0.01</v>
      </c>
    </row>
    <row r="56" spans="1:11" ht="15.75" thickTop="1">
      <c r="A56" s="1750"/>
      <c r="B56" s="1750"/>
      <c r="C56" s="1750"/>
      <c r="D56" s="1750"/>
      <c r="E56" s="1750"/>
      <c r="F56" s="1750"/>
      <c r="G56" s="1750"/>
      <c r="H56" s="1750"/>
      <c r="I56" s="1750"/>
      <c r="J56" s="1750"/>
      <c r="K56" s="1750"/>
    </row>
    <row r="57" spans="1:11">
      <c r="A57" s="2191"/>
      <c r="B57" s="2191"/>
      <c r="C57" s="2191"/>
      <c r="D57" s="2191"/>
      <c r="E57" s="2191"/>
      <c r="F57" s="2191"/>
      <c r="G57" s="2191"/>
      <c r="H57" s="2191"/>
      <c r="I57" s="2191"/>
      <c r="J57" s="2191"/>
      <c r="K57" s="2191"/>
    </row>
    <row r="61" spans="1:11">
      <c r="I61" s="1749"/>
      <c r="J61"/>
    </row>
    <row r="62" spans="1:11">
      <c r="I62" s="1749"/>
      <c r="J62"/>
    </row>
    <row r="63" spans="1:11">
      <c r="I63" s="1749"/>
      <c r="J63"/>
    </row>
  </sheetData>
  <mergeCells count="17"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12" sqref="G12"/>
    </sheetView>
  </sheetViews>
  <sheetFormatPr defaultRowHeight="15.75"/>
  <cols>
    <col min="1" max="1" width="12.5703125" style="1817" bestFit="1" customWidth="1"/>
    <col min="2" max="2" width="12.7109375" style="1818" customWidth="1"/>
    <col min="3" max="3" width="16.28515625" style="1817" bestFit="1" customWidth="1"/>
    <col min="4" max="4" width="12.7109375" style="1817" customWidth="1"/>
    <col min="5" max="5" width="16.28515625" style="1817" bestFit="1" customWidth="1"/>
    <col min="6" max="6" width="10.28515625" style="1817" customWidth="1"/>
    <col min="7" max="7" width="16.28515625" style="1817" bestFit="1" customWidth="1"/>
    <col min="8" max="243" width="9.140625" style="1817"/>
    <col min="244" max="244" width="11.42578125" style="1817" customWidth="1"/>
    <col min="245" max="246" width="0" style="1817" hidden="1" customWidth="1"/>
    <col min="247" max="247" width="12.7109375" style="1817" customWidth="1"/>
    <col min="248" max="248" width="13.7109375" style="1817" bestFit="1" customWidth="1"/>
    <col min="249" max="249" width="12.7109375" style="1817" customWidth="1"/>
    <col min="250" max="250" width="13.7109375" style="1817" bestFit="1" customWidth="1"/>
    <col min="251" max="251" width="10.28515625" style="1817" customWidth="1"/>
    <col min="252" max="252" width="14.85546875" style="1817" customWidth="1"/>
    <col min="253" max="253" width="13.7109375" style="1817" bestFit="1" customWidth="1"/>
    <col min="254" max="499" width="9.140625" style="1817"/>
    <col min="500" max="500" width="11.42578125" style="1817" customWidth="1"/>
    <col min="501" max="502" width="0" style="1817" hidden="1" customWidth="1"/>
    <col min="503" max="503" width="12.7109375" style="1817" customWidth="1"/>
    <col min="504" max="504" width="13.7109375" style="1817" bestFit="1" customWidth="1"/>
    <col min="505" max="505" width="12.7109375" style="1817" customWidth="1"/>
    <col min="506" max="506" width="13.7109375" style="1817" bestFit="1" customWidth="1"/>
    <col min="507" max="507" width="10.28515625" style="1817" customWidth="1"/>
    <col min="508" max="508" width="14.85546875" style="1817" customWidth="1"/>
    <col min="509" max="509" width="13.7109375" style="1817" bestFit="1" customWidth="1"/>
    <col min="510" max="755" width="9.140625" style="1817"/>
    <col min="756" max="756" width="11.42578125" style="1817" customWidth="1"/>
    <col min="757" max="758" width="0" style="1817" hidden="1" customWidth="1"/>
    <col min="759" max="759" width="12.7109375" style="1817" customWidth="1"/>
    <col min="760" max="760" width="13.7109375" style="1817" bestFit="1" customWidth="1"/>
    <col min="761" max="761" width="12.7109375" style="1817" customWidth="1"/>
    <col min="762" max="762" width="13.7109375" style="1817" bestFit="1" customWidth="1"/>
    <col min="763" max="763" width="10.28515625" style="1817" customWidth="1"/>
    <col min="764" max="764" width="14.85546875" style="1817" customWidth="1"/>
    <col min="765" max="765" width="13.7109375" style="1817" bestFit="1" customWidth="1"/>
    <col min="766" max="1011" width="9.140625" style="1817"/>
    <col min="1012" max="1012" width="11.42578125" style="1817" customWidth="1"/>
    <col min="1013" max="1014" width="0" style="1817" hidden="1" customWidth="1"/>
    <col min="1015" max="1015" width="12.7109375" style="1817" customWidth="1"/>
    <col min="1016" max="1016" width="13.7109375" style="1817" bestFit="1" customWidth="1"/>
    <col min="1017" max="1017" width="12.7109375" style="1817" customWidth="1"/>
    <col min="1018" max="1018" width="13.7109375" style="1817" bestFit="1" customWidth="1"/>
    <col min="1019" max="1019" width="10.28515625" style="1817" customWidth="1"/>
    <col min="1020" max="1020" width="14.85546875" style="1817" customWidth="1"/>
    <col min="1021" max="1021" width="13.7109375" style="1817" bestFit="1" customWidth="1"/>
    <col min="1022" max="1267" width="9.140625" style="1817"/>
    <col min="1268" max="1268" width="11.42578125" style="1817" customWidth="1"/>
    <col min="1269" max="1270" width="0" style="1817" hidden="1" customWidth="1"/>
    <col min="1271" max="1271" width="12.7109375" style="1817" customWidth="1"/>
    <col min="1272" max="1272" width="13.7109375" style="1817" bestFit="1" customWidth="1"/>
    <col min="1273" max="1273" width="12.7109375" style="1817" customWidth="1"/>
    <col min="1274" max="1274" width="13.7109375" style="1817" bestFit="1" customWidth="1"/>
    <col min="1275" max="1275" width="10.28515625" style="1817" customWidth="1"/>
    <col min="1276" max="1276" width="14.85546875" style="1817" customWidth="1"/>
    <col min="1277" max="1277" width="13.7109375" style="1817" bestFit="1" customWidth="1"/>
    <col min="1278" max="1523" width="9.140625" style="1817"/>
    <col min="1524" max="1524" width="11.42578125" style="1817" customWidth="1"/>
    <col min="1525" max="1526" width="0" style="1817" hidden="1" customWidth="1"/>
    <col min="1527" max="1527" width="12.7109375" style="1817" customWidth="1"/>
    <col min="1528" max="1528" width="13.7109375" style="1817" bestFit="1" customWidth="1"/>
    <col min="1529" max="1529" width="12.7109375" style="1817" customWidth="1"/>
    <col min="1530" max="1530" width="13.7109375" style="1817" bestFit="1" customWidth="1"/>
    <col min="1531" max="1531" width="10.28515625" style="1817" customWidth="1"/>
    <col min="1532" max="1532" width="14.85546875" style="1817" customWidth="1"/>
    <col min="1533" max="1533" width="13.7109375" style="1817" bestFit="1" customWidth="1"/>
    <col min="1534" max="1779" width="9.140625" style="1817"/>
    <col min="1780" max="1780" width="11.42578125" style="1817" customWidth="1"/>
    <col min="1781" max="1782" width="0" style="1817" hidden="1" customWidth="1"/>
    <col min="1783" max="1783" width="12.7109375" style="1817" customWidth="1"/>
    <col min="1784" max="1784" width="13.7109375" style="1817" bestFit="1" customWidth="1"/>
    <col min="1785" max="1785" width="12.7109375" style="1817" customWidth="1"/>
    <col min="1786" max="1786" width="13.7109375" style="1817" bestFit="1" customWidth="1"/>
    <col min="1787" max="1787" width="10.28515625" style="1817" customWidth="1"/>
    <col min="1788" max="1788" width="14.85546875" style="1817" customWidth="1"/>
    <col min="1789" max="1789" width="13.7109375" style="1817" bestFit="1" customWidth="1"/>
    <col min="1790" max="2035" width="9.140625" style="1817"/>
    <col min="2036" max="2036" width="11.42578125" style="1817" customWidth="1"/>
    <col min="2037" max="2038" width="0" style="1817" hidden="1" customWidth="1"/>
    <col min="2039" max="2039" width="12.7109375" style="1817" customWidth="1"/>
    <col min="2040" max="2040" width="13.7109375" style="1817" bestFit="1" customWidth="1"/>
    <col min="2041" max="2041" width="12.7109375" style="1817" customWidth="1"/>
    <col min="2042" max="2042" width="13.7109375" style="1817" bestFit="1" customWidth="1"/>
    <col min="2043" max="2043" width="10.28515625" style="1817" customWidth="1"/>
    <col min="2044" max="2044" width="14.85546875" style="1817" customWidth="1"/>
    <col min="2045" max="2045" width="13.7109375" style="1817" bestFit="1" customWidth="1"/>
    <col min="2046" max="2291" width="9.140625" style="1817"/>
    <col min="2292" max="2292" width="11.42578125" style="1817" customWidth="1"/>
    <col min="2293" max="2294" width="0" style="1817" hidden="1" customWidth="1"/>
    <col min="2295" max="2295" width="12.7109375" style="1817" customWidth="1"/>
    <col min="2296" max="2296" width="13.7109375" style="1817" bestFit="1" customWidth="1"/>
    <col min="2297" max="2297" width="12.7109375" style="1817" customWidth="1"/>
    <col min="2298" max="2298" width="13.7109375" style="1817" bestFit="1" customWidth="1"/>
    <col min="2299" max="2299" width="10.28515625" style="1817" customWidth="1"/>
    <col min="2300" max="2300" width="14.85546875" style="1817" customWidth="1"/>
    <col min="2301" max="2301" width="13.7109375" style="1817" bestFit="1" customWidth="1"/>
    <col min="2302" max="2547" width="9.140625" style="1817"/>
    <col min="2548" max="2548" width="11.42578125" style="1817" customWidth="1"/>
    <col min="2549" max="2550" width="0" style="1817" hidden="1" customWidth="1"/>
    <col min="2551" max="2551" width="12.7109375" style="1817" customWidth="1"/>
    <col min="2552" max="2552" width="13.7109375" style="1817" bestFit="1" customWidth="1"/>
    <col min="2553" max="2553" width="12.7109375" style="1817" customWidth="1"/>
    <col min="2554" max="2554" width="13.7109375" style="1817" bestFit="1" customWidth="1"/>
    <col min="2555" max="2555" width="10.28515625" style="1817" customWidth="1"/>
    <col min="2556" max="2556" width="14.85546875" style="1817" customWidth="1"/>
    <col min="2557" max="2557" width="13.7109375" style="1817" bestFit="1" customWidth="1"/>
    <col min="2558" max="2803" width="9.140625" style="1817"/>
    <col min="2804" max="2804" width="11.42578125" style="1817" customWidth="1"/>
    <col min="2805" max="2806" width="0" style="1817" hidden="1" customWidth="1"/>
    <col min="2807" max="2807" width="12.7109375" style="1817" customWidth="1"/>
    <col min="2808" max="2808" width="13.7109375" style="1817" bestFit="1" customWidth="1"/>
    <col min="2809" max="2809" width="12.7109375" style="1817" customWidth="1"/>
    <col min="2810" max="2810" width="13.7109375" style="1817" bestFit="1" customWidth="1"/>
    <col min="2811" max="2811" width="10.28515625" style="1817" customWidth="1"/>
    <col min="2812" max="2812" width="14.85546875" style="1817" customWidth="1"/>
    <col min="2813" max="2813" width="13.7109375" style="1817" bestFit="1" customWidth="1"/>
    <col min="2814" max="3059" width="9.140625" style="1817"/>
    <col min="3060" max="3060" width="11.42578125" style="1817" customWidth="1"/>
    <col min="3061" max="3062" width="0" style="1817" hidden="1" customWidth="1"/>
    <col min="3063" max="3063" width="12.7109375" style="1817" customWidth="1"/>
    <col min="3064" max="3064" width="13.7109375" style="1817" bestFit="1" customWidth="1"/>
    <col min="3065" max="3065" width="12.7109375" style="1817" customWidth="1"/>
    <col min="3066" max="3066" width="13.7109375" style="1817" bestFit="1" customWidth="1"/>
    <col min="3067" max="3067" width="10.28515625" style="1817" customWidth="1"/>
    <col min="3068" max="3068" width="14.85546875" style="1817" customWidth="1"/>
    <col min="3069" max="3069" width="13.7109375" style="1817" bestFit="1" customWidth="1"/>
    <col min="3070" max="3315" width="9.140625" style="1817"/>
    <col min="3316" max="3316" width="11.42578125" style="1817" customWidth="1"/>
    <col min="3317" max="3318" width="0" style="1817" hidden="1" customWidth="1"/>
    <col min="3319" max="3319" width="12.7109375" style="1817" customWidth="1"/>
    <col min="3320" max="3320" width="13.7109375" style="1817" bestFit="1" customWidth="1"/>
    <col min="3321" max="3321" width="12.7109375" style="1817" customWidth="1"/>
    <col min="3322" max="3322" width="13.7109375" style="1817" bestFit="1" customWidth="1"/>
    <col min="3323" max="3323" width="10.28515625" style="1817" customWidth="1"/>
    <col min="3324" max="3324" width="14.85546875" style="1817" customWidth="1"/>
    <col min="3325" max="3325" width="13.7109375" style="1817" bestFit="1" customWidth="1"/>
    <col min="3326" max="3571" width="9.140625" style="1817"/>
    <col min="3572" max="3572" width="11.42578125" style="1817" customWidth="1"/>
    <col min="3573" max="3574" width="0" style="1817" hidden="1" customWidth="1"/>
    <col min="3575" max="3575" width="12.7109375" style="1817" customWidth="1"/>
    <col min="3576" max="3576" width="13.7109375" style="1817" bestFit="1" customWidth="1"/>
    <col min="3577" max="3577" width="12.7109375" style="1817" customWidth="1"/>
    <col min="3578" max="3578" width="13.7109375" style="1817" bestFit="1" customWidth="1"/>
    <col min="3579" max="3579" width="10.28515625" style="1817" customWidth="1"/>
    <col min="3580" max="3580" width="14.85546875" style="1817" customWidth="1"/>
    <col min="3581" max="3581" width="13.7109375" style="1817" bestFit="1" customWidth="1"/>
    <col min="3582" max="3827" width="9.140625" style="1817"/>
    <col min="3828" max="3828" width="11.42578125" style="1817" customWidth="1"/>
    <col min="3829" max="3830" width="0" style="1817" hidden="1" customWidth="1"/>
    <col min="3831" max="3831" width="12.7109375" style="1817" customWidth="1"/>
    <col min="3832" max="3832" width="13.7109375" style="1817" bestFit="1" customWidth="1"/>
    <col min="3833" max="3833" width="12.7109375" style="1817" customWidth="1"/>
    <col min="3834" max="3834" width="13.7109375" style="1817" bestFit="1" customWidth="1"/>
    <col min="3835" max="3835" width="10.28515625" style="1817" customWidth="1"/>
    <col min="3836" max="3836" width="14.85546875" style="1817" customWidth="1"/>
    <col min="3837" max="3837" width="13.7109375" style="1817" bestFit="1" customWidth="1"/>
    <col min="3838" max="4083" width="9.140625" style="1817"/>
    <col min="4084" max="4084" width="11.42578125" style="1817" customWidth="1"/>
    <col min="4085" max="4086" width="0" style="1817" hidden="1" customWidth="1"/>
    <col min="4087" max="4087" width="12.7109375" style="1817" customWidth="1"/>
    <col min="4088" max="4088" width="13.7109375" style="1817" bestFit="1" customWidth="1"/>
    <col min="4089" max="4089" width="12.7109375" style="1817" customWidth="1"/>
    <col min="4090" max="4090" width="13.7109375" style="1817" bestFit="1" customWidth="1"/>
    <col min="4091" max="4091" width="10.28515625" style="1817" customWidth="1"/>
    <col min="4092" max="4092" width="14.85546875" style="1817" customWidth="1"/>
    <col min="4093" max="4093" width="13.7109375" style="1817" bestFit="1" customWidth="1"/>
    <col min="4094" max="4339" width="9.140625" style="1817"/>
    <col min="4340" max="4340" width="11.42578125" style="1817" customWidth="1"/>
    <col min="4341" max="4342" width="0" style="1817" hidden="1" customWidth="1"/>
    <col min="4343" max="4343" width="12.7109375" style="1817" customWidth="1"/>
    <col min="4344" max="4344" width="13.7109375" style="1817" bestFit="1" customWidth="1"/>
    <col min="4345" max="4345" width="12.7109375" style="1817" customWidth="1"/>
    <col min="4346" max="4346" width="13.7109375" style="1817" bestFit="1" customWidth="1"/>
    <col min="4347" max="4347" width="10.28515625" style="1817" customWidth="1"/>
    <col min="4348" max="4348" width="14.85546875" style="1817" customWidth="1"/>
    <col min="4349" max="4349" width="13.7109375" style="1817" bestFit="1" customWidth="1"/>
    <col min="4350" max="4595" width="9.140625" style="1817"/>
    <col min="4596" max="4596" width="11.42578125" style="1817" customWidth="1"/>
    <col min="4597" max="4598" width="0" style="1817" hidden="1" customWidth="1"/>
    <col min="4599" max="4599" width="12.7109375" style="1817" customWidth="1"/>
    <col min="4600" max="4600" width="13.7109375" style="1817" bestFit="1" customWidth="1"/>
    <col min="4601" max="4601" width="12.7109375" style="1817" customWidth="1"/>
    <col min="4602" max="4602" width="13.7109375" style="1817" bestFit="1" customWidth="1"/>
    <col min="4603" max="4603" width="10.28515625" style="1817" customWidth="1"/>
    <col min="4604" max="4604" width="14.85546875" style="1817" customWidth="1"/>
    <col min="4605" max="4605" width="13.7109375" style="1817" bestFit="1" customWidth="1"/>
    <col min="4606" max="4851" width="9.140625" style="1817"/>
    <col min="4852" max="4852" width="11.42578125" style="1817" customWidth="1"/>
    <col min="4853" max="4854" width="0" style="1817" hidden="1" customWidth="1"/>
    <col min="4855" max="4855" width="12.7109375" style="1817" customWidth="1"/>
    <col min="4856" max="4856" width="13.7109375" style="1817" bestFit="1" customWidth="1"/>
    <col min="4857" max="4857" width="12.7109375" style="1817" customWidth="1"/>
    <col min="4858" max="4858" width="13.7109375" style="1817" bestFit="1" customWidth="1"/>
    <col min="4859" max="4859" width="10.28515625" style="1817" customWidth="1"/>
    <col min="4860" max="4860" width="14.85546875" style="1817" customWidth="1"/>
    <col min="4861" max="4861" width="13.7109375" style="1817" bestFit="1" customWidth="1"/>
    <col min="4862" max="5107" width="9.140625" style="1817"/>
    <col min="5108" max="5108" width="11.42578125" style="1817" customWidth="1"/>
    <col min="5109" max="5110" width="0" style="1817" hidden="1" customWidth="1"/>
    <col min="5111" max="5111" width="12.7109375" style="1817" customWidth="1"/>
    <col min="5112" max="5112" width="13.7109375" style="1817" bestFit="1" customWidth="1"/>
    <col min="5113" max="5113" width="12.7109375" style="1817" customWidth="1"/>
    <col min="5114" max="5114" width="13.7109375" style="1817" bestFit="1" customWidth="1"/>
    <col min="5115" max="5115" width="10.28515625" style="1817" customWidth="1"/>
    <col min="5116" max="5116" width="14.85546875" style="1817" customWidth="1"/>
    <col min="5117" max="5117" width="13.7109375" style="1817" bestFit="1" customWidth="1"/>
    <col min="5118" max="5363" width="9.140625" style="1817"/>
    <col min="5364" max="5364" width="11.42578125" style="1817" customWidth="1"/>
    <col min="5365" max="5366" width="0" style="1817" hidden="1" customWidth="1"/>
    <col min="5367" max="5367" width="12.7109375" style="1817" customWidth="1"/>
    <col min="5368" max="5368" width="13.7109375" style="1817" bestFit="1" customWidth="1"/>
    <col min="5369" max="5369" width="12.7109375" style="1817" customWidth="1"/>
    <col min="5370" max="5370" width="13.7109375" style="1817" bestFit="1" customWidth="1"/>
    <col min="5371" max="5371" width="10.28515625" style="1817" customWidth="1"/>
    <col min="5372" max="5372" width="14.85546875" style="1817" customWidth="1"/>
    <col min="5373" max="5373" width="13.7109375" style="1817" bestFit="1" customWidth="1"/>
    <col min="5374" max="5619" width="9.140625" style="1817"/>
    <col min="5620" max="5620" width="11.42578125" style="1817" customWidth="1"/>
    <col min="5621" max="5622" width="0" style="1817" hidden="1" customWidth="1"/>
    <col min="5623" max="5623" width="12.7109375" style="1817" customWidth="1"/>
    <col min="5624" max="5624" width="13.7109375" style="1817" bestFit="1" customWidth="1"/>
    <col min="5625" max="5625" width="12.7109375" style="1817" customWidth="1"/>
    <col min="5626" max="5626" width="13.7109375" style="1817" bestFit="1" customWidth="1"/>
    <col min="5627" max="5627" width="10.28515625" style="1817" customWidth="1"/>
    <col min="5628" max="5628" width="14.85546875" style="1817" customWidth="1"/>
    <col min="5629" max="5629" width="13.7109375" style="1817" bestFit="1" customWidth="1"/>
    <col min="5630" max="5875" width="9.140625" style="1817"/>
    <col min="5876" max="5876" width="11.42578125" style="1817" customWidth="1"/>
    <col min="5877" max="5878" width="0" style="1817" hidden="1" customWidth="1"/>
    <col min="5879" max="5879" width="12.7109375" style="1817" customWidth="1"/>
    <col min="5880" max="5880" width="13.7109375" style="1817" bestFit="1" customWidth="1"/>
    <col min="5881" max="5881" width="12.7109375" style="1817" customWidth="1"/>
    <col min="5882" max="5882" width="13.7109375" style="1817" bestFit="1" customWidth="1"/>
    <col min="5883" max="5883" width="10.28515625" style="1817" customWidth="1"/>
    <col min="5884" max="5884" width="14.85546875" style="1817" customWidth="1"/>
    <col min="5885" max="5885" width="13.7109375" style="1817" bestFit="1" customWidth="1"/>
    <col min="5886" max="6131" width="9.140625" style="1817"/>
    <col min="6132" max="6132" width="11.42578125" style="1817" customWidth="1"/>
    <col min="6133" max="6134" width="0" style="1817" hidden="1" customWidth="1"/>
    <col min="6135" max="6135" width="12.7109375" style="1817" customWidth="1"/>
    <col min="6136" max="6136" width="13.7109375" style="1817" bestFit="1" customWidth="1"/>
    <col min="6137" max="6137" width="12.7109375" style="1817" customWidth="1"/>
    <col min="6138" max="6138" width="13.7109375" style="1817" bestFit="1" customWidth="1"/>
    <col min="6139" max="6139" width="10.28515625" style="1817" customWidth="1"/>
    <col min="6140" max="6140" width="14.85546875" style="1817" customWidth="1"/>
    <col min="6141" max="6141" width="13.7109375" style="1817" bestFit="1" customWidth="1"/>
    <col min="6142" max="6387" width="9.140625" style="1817"/>
    <col min="6388" max="6388" width="11.42578125" style="1817" customWidth="1"/>
    <col min="6389" max="6390" width="0" style="1817" hidden="1" customWidth="1"/>
    <col min="6391" max="6391" width="12.7109375" style="1817" customWidth="1"/>
    <col min="6392" max="6392" width="13.7109375" style="1817" bestFit="1" customWidth="1"/>
    <col min="6393" max="6393" width="12.7109375" style="1817" customWidth="1"/>
    <col min="6394" max="6394" width="13.7109375" style="1817" bestFit="1" customWidth="1"/>
    <col min="6395" max="6395" width="10.28515625" style="1817" customWidth="1"/>
    <col min="6396" max="6396" width="14.85546875" style="1817" customWidth="1"/>
    <col min="6397" max="6397" width="13.7109375" style="1817" bestFit="1" customWidth="1"/>
    <col min="6398" max="6643" width="9.140625" style="1817"/>
    <col min="6644" max="6644" width="11.42578125" style="1817" customWidth="1"/>
    <col min="6645" max="6646" width="0" style="1817" hidden="1" customWidth="1"/>
    <col min="6647" max="6647" width="12.7109375" style="1817" customWidth="1"/>
    <col min="6648" max="6648" width="13.7109375" style="1817" bestFit="1" customWidth="1"/>
    <col min="6649" max="6649" width="12.7109375" style="1817" customWidth="1"/>
    <col min="6650" max="6650" width="13.7109375" style="1817" bestFit="1" customWidth="1"/>
    <col min="6651" max="6651" width="10.28515625" style="1817" customWidth="1"/>
    <col min="6652" max="6652" width="14.85546875" style="1817" customWidth="1"/>
    <col min="6653" max="6653" width="13.7109375" style="1817" bestFit="1" customWidth="1"/>
    <col min="6654" max="6899" width="9.140625" style="1817"/>
    <col min="6900" max="6900" width="11.42578125" style="1817" customWidth="1"/>
    <col min="6901" max="6902" width="0" style="1817" hidden="1" customWidth="1"/>
    <col min="6903" max="6903" width="12.7109375" style="1817" customWidth="1"/>
    <col min="6904" max="6904" width="13.7109375" style="1817" bestFit="1" customWidth="1"/>
    <col min="6905" max="6905" width="12.7109375" style="1817" customWidth="1"/>
    <col min="6906" max="6906" width="13.7109375" style="1817" bestFit="1" customWidth="1"/>
    <col min="6907" max="6907" width="10.28515625" style="1817" customWidth="1"/>
    <col min="6908" max="6908" width="14.85546875" style="1817" customWidth="1"/>
    <col min="6909" max="6909" width="13.7109375" style="1817" bestFit="1" customWidth="1"/>
    <col min="6910" max="7155" width="9.140625" style="1817"/>
    <col min="7156" max="7156" width="11.42578125" style="1817" customWidth="1"/>
    <col min="7157" max="7158" width="0" style="1817" hidden="1" customWidth="1"/>
    <col min="7159" max="7159" width="12.7109375" style="1817" customWidth="1"/>
    <col min="7160" max="7160" width="13.7109375" style="1817" bestFit="1" customWidth="1"/>
    <col min="7161" max="7161" width="12.7109375" style="1817" customWidth="1"/>
    <col min="7162" max="7162" width="13.7109375" style="1817" bestFit="1" customWidth="1"/>
    <col min="7163" max="7163" width="10.28515625" style="1817" customWidth="1"/>
    <col min="7164" max="7164" width="14.85546875" style="1817" customWidth="1"/>
    <col min="7165" max="7165" width="13.7109375" style="1817" bestFit="1" customWidth="1"/>
    <col min="7166" max="7411" width="9.140625" style="1817"/>
    <col min="7412" max="7412" width="11.42578125" style="1817" customWidth="1"/>
    <col min="7413" max="7414" width="0" style="1817" hidden="1" customWidth="1"/>
    <col min="7415" max="7415" width="12.7109375" style="1817" customWidth="1"/>
    <col min="7416" max="7416" width="13.7109375" style="1817" bestFit="1" customWidth="1"/>
    <col min="7417" max="7417" width="12.7109375" style="1817" customWidth="1"/>
    <col min="7418" max="7418" width="13.7109375" style="1817" bestFit="1" customWidth="1"/>
    <col min="7419" max="7419" width="10.28515625" style="1817" customWidth="1"/>
    <col min="7420" max="7420" width="14.85546875" style="1817" customWidth="1"/>
    <col min="7421" max="7421" width="13.7109375" style="1817" bestFit="1" customWidth="1"/>
    <col min="7422" max="7667" width="9.140625" style="1817"/>
    <col min="7668" max="7668" width="11.42578125" style="1817" customWidth="1"/>
    <col min="7669" max="7670" width="0" style="1817" hidden="1" customWidth="1"/>
    <col min="7671" max="7671" width="12.7109375" style="1817" customWidth="1"/>
    <col min="7672" max="7672" width="13.7109375" style="1817" bestFit="1" customWidth="1"/>
    <col min="7673" max="7673" width="12.7109375" style="1817" customWidth="1"/>
    <col min="7674" max="7674" width="13.7109375" style="1817" bestFit="1" customWidth="1"/>
    <col min="7675" max="7675" width="10.28515625" style="1817" customWidth="1"/>
    <col min="7676" max="7676" width="14.85546875" style="1817" customWidth="1"/>
    <col min="7677" max="7677" width="13.7109375" style="1817" bestFit="1" customWidth="1"/>
    <col min="7678" max="7923" width="9.140625" style="1817"/>
    <col min="7924" max="7924" width="11.42578125" style="1817" customWidth="1"/>
    <col min="7925" max="7926" width="0" style="1817" hidden="1" customWidth="1"/>
    <col min="7927" max="7927" width="12.7109375" style="1817" customWidth="1"/>
    <col min="7928" max="7928" width="13.7109375" style="1817" bestFit="1" customWidth="1"/>
    <col min="7929" max="7929" width="12.7109375" style="1817" customWidth="1"/>
    <col min="7930" max="7930" width="13.7109375" style="1817" bestFit="1" customWidth="1"/>
    <col min="7931" max="7931" width="10.28515625" style="1817" customWidth="1"/>
    <col min="7932" max="7932" width="14.85546875" style="1817" customWidth="1"/>
    <col min="7933" max="7933" width="13.7109375" style="1817" bestFit="1" customWidth="1"/>
    <col min="7934" max="8179" width="9.140625" style="1817"/>
    <col min="8180" max="8180" width="11.42578125" style="1817" customWidth="1"/>
    <col min="8181" max="8182" width="0" style="1817" hidden="1" customWidth="1"/>
    <col min="8183" max="8183" width="12.7109375" style="1817" customWidth="1"/>
    <col min="8184" max="8184" width="13.7109375" style="1817" bestFit="1" customWidth="1"/>
    <col min="8185" max="8185" width="12.7109375" style="1817" customWidth="1"/>
    <col min="8186" max="8186" width="13.7109375" style="1817" bestFit="1" customWidth="1"/>
    <col min="8187" max="8187" width="10.28515625" style="1817" customWidth="1"/>
    <col min="8188" max="8188" width="14.85546875" style="1817" customWidth="1"/>
    <col min="8189" max="8189" width="13.7109375" style="1817" bestFit="1" customWidth="1"/>
    <col min="8190" max="8435" width="9.140625" style="1817"/>
    <col min="8436" max="8436" width="11.42578125" style="1817" customWidth="1"/>
    <col min="8437" max="8438" width="0" style="1817" hidden="1" customWidth="1"/>
    <col min="8439" max="8439" width="12.7109375" style="1817" customWidth="1"/>
    <col min="8440" max="8440" width="13.7109375" style="1817" bestFit="1" customWidth="1"/>
    <col min="8441" max="8441" width="12.7109375" style="1817" customWidth="1"/>
    <col min="8442" max="8442" width="13.7109375" style="1817" bestFit="1" customWidth="1"/>
    <col min="8443" max="8443" width="10.28515625" style="1817" customWidth="1"/>
    <col min="8444" max="8444" width="14.85546875" style="1817" customWidth="1"/>
    <col min="8445" max="8445" width="13.7109375" style="1817" bestFit="1" customWidth="1"/>
    <col min="8446" max="8691" width="9.140625" style="1817"/>
    <col min="8692" max="8692" width="11.42578125" style="1817" customWidth="1"/>
    <col min="8693" max="8694" width="0" style="1817" hidden="1" customWidth="1"/>
    <col min="8695" max="8695" width="12.7109375" style="1817" customWidth="1"/>
    <col min="8696" max="8696" width="13.7109375" style="1817" bestFit="1" customWidth="1"/>
    <col min="8697" max="8697" width="12.7109375" style="1817" customWidth="1"/>
    <col min="8698" max="8698" width="13.7109375" style="1817" bestFit="1" customWidth="1"/>
    <col min="8699" max="8699" width="10.28515625" style="1817" customWidth="1"/>
    <col min="8700" max="8700" width="14.85546875" style="1817" customWidth="1"/>
    <col min="8701" max="8701" width="13.7109375" style="1817" bestFit="1" customWidth="1"/>
    <col min="8702" max="8947" width="9.140625" style="1817"/>
    <col min="8948" max="8948" width="11.42578125" style="1817" customWidth="1"/>
    <col min="8949" max="8950" width="0" style="1817" hidden="1" customWidth="1"/>
    <col min="8951" max="8951" width="12.7109375" style="1817" customWidth="1"/>
    <col min="8952" max="8952" width="13.7109375" style="1817" bestFit="1" customWidth="1"/>
    <col min="8953" max="8953" width="12.7109375" style="1817" customWidth="1"/>
    <col min="8954" max="8954" width="13.7109375" style="1817" bestFit="1" customWidth="1"/>
    <col min="8955" max="8955" width="10.28515625" style="1817" customWidth="1"/>
    <col min="8956" max="8956" width="14.85546875" style="1817" customWidth="1"/>
    <col min="8957" max="8957" width="13.7109375" style="1817" bestFit="1" customWidth="1"/>
    <col min="8958" max="9203" width="9.140625" style="1817"/>
    <col min="9204" max="9204" width="11.42578125" style="1817" customWidth="1"/>
    <col min="9205" max="9206" width="0" style="1817" hidden="1" customWidth="1"/>
    <col min="9207" max="9207" width="12.7109375" style="1817" customWidth="1"/>
    <col min="9208" max="9208" width="13.7109375" style="1817" bestFit="1" customWidth="1"/>
    <col min="9209" max="9209" width="12.7109375" style="1817" customWidth="1"/>
    <col min="9210" max="9210" width="13.7109375" style="1817" bestFit="1" customWidth="1"/>
    <col min="9211" max="9211" width="10.28515625" style="1817" customWidth="1"/>
    <col min="9212" max="9212" width="14.85546875" style="1817" customWidth="1"/>
    <col min="9213" max="9213" width="13.7109375" style="1817" bestFit="1" customWidth="1"/>
    <col min="9214" max="9459" width="9.140625" style="1817"/>
    <col min="9460" max="9460" width="11.42578125" style="1817" customWidth="1"/>
    <col min="9461" max="9462" width="0" style="1817" hidden="1" customWidth="1"/>
    <col min="9463" max="9463" width="12.7109375" style="1817" customWidth="1"/>
    <col min="9464" max="9464" width="13.7109375" style="1817" bestFit="1" customWidth="1"/>
    <col min="9465" max="9465" width="12.7109375" style="1817" customWidth="1"/>
    <col min="9466" max="9466" width="13.7109375" style="1817" bestFit="1" customWidth="1"/>
    <col min="9467" max="9467" width="10.28515625" style="1817" customWidth="1"/>
    <col min="9468" max="9468" width="14.85546875" style="1817" customWidth="1"/>
    <col min="9469" max="9469" width="13.7109375" style="1817" bestFit="1" customWidth="1"/>
    <col min="9470" max="9715" width="9.140625" style="1817"/>
    <col min="9716" max="9716" width="11.42578125" style="1817" customWidth="1"/>
    <col min="9717" max="9718" width="0" style="1817" hidden="1" customWidth="1"/>
    <col min="9719" max="9719" width="12.7109375" style="1817" customWidth="1"/>
    <col min="9720" max="9720" width="13.7109375" style="1817" bestFit="1" customWidth="1"/>
    <col min="9721" max="9721" width="12.7109375" style="1817" customWidth="1"/>
    <col min="9722" max="9722" width="13.7109375" style="1817" bestFit="1" customWidth="1"/>
    <col min="9723" max="9723" width="10.28515625" style="1817" customWidth="1"/>
    <col min="9724" max="9724" width="14.85546875" style="1817" customWidth="1"/>
    <col min="9725" max="9725" width="13.7109375" style="1817" bestFit="1" customWidth="1"/>
    <col min="9726" max="9971" width="9.140625" style="1817"/>
    <col min="9972" max="9972" width="11.42578125" style="1817" customWidth="1"/>
    <col min="9973" max="9974" width="0" style="1817" hidden="1" customWidth="1"/>
    <col min="9975" max="9975" width="12.7109375" style="1817" customWidth="1"/>
    <col min="9976" max="9976" width="13.7109375" style="1817" bestFit="1" customWidth="1"/>
    <col min="9977" max="9977" width="12.7109375" style="1817" customWidth="1"/>
    <col min="9978" max="9978" width="13.7109375" style="1817" bestFit="1" customWidth="1"/>
    <col min="9979" max="9979" width="10.28515625" style="1817" customWidth="1"/>
    <col min="9980" max="9980" width="14.85546875" style="1817" customWidth="1"/>
    <col min="9981" max="9981" width="13.7109375" style="1817" bestFit="1" customWidth="1"/>
    <col min="9982" max="10227" width="9.140625" style="1817"/>
    <col min="10228" max="10228" width="11.42578125" style="1817" customWidth="1"/>
    <col min="10229" max="10230" width="0" style="1817" hidden="1" customWidth="1"/>
    <col min="10231" max="10231" width="12.7109375" style="1817" customWidth="1"/>
    <col min="10232" max="10232" width="13.7109375" style="1817" bestFit="1" customWidth="1"/>
    <col min="10233" max="10233" width="12.7109375" style="1817" customWidth="1"/>
    <col min="10234" max="10234" width="13.7109375" style="1817" bestFit="1" customWidth="1"/>
    <col min="10235" max="10235" width="10.28515625" style="1817" customWidth="1"/>
    <col min="10236" max="10236" width="14.85546875" style="1817" customWidth="1"/>
    <col min="10237" max="10237" width="13.7109375" style="1817" bestFit="1" customWidth="1"/>
    <col min="10238" max="10483" width="9.140625" style="1817"/>
    <col min="10484" max="10484" width="11.42578125" style="1817" customWidth="1"/>
    <col min="10485" max="10486" width="0" style="1817" hidden="1" customWidth="1"/>
    <col min="10487" max="10487" width="12.7109375" style="1817" customWidth="1"/>
    <col min="10488" max="10488" width="13.7109375" style="1817" bestFit="1" customWidth="1"/>
    <col min="10489" max="10489" width="12.7109375" style="1817" customWidth="1"/>
    <col min="10490" max="10490" width="13.7109375" style="1817" bestFit="1" customWidth="1"/>
    <col min="10491" max="10491" width="10.28515625" style="1817" customWidth="1"/>
    <col min="10492" max="10492" width="14.85546875" style="1817" customWidth="1"/>
    <col min="10493" max="10493" width="13.7109375" style="1817" bestFit="1" customWidth="1"/>
    <col min="10494" max="10739" width="9.140625" style="1817"/>
    <col min="10740" max="10740" width="11.42578125" style="1817" customWidth="1"/>
    <col min="10741" max="10742" width="0" style="1817" hidden="1" customWidth="1"/>
    <col min="10743" max="10743" width="12.7109375" style="1817" customWidth="1"/>
    <col min="10744" max="10744" width="13.7109375" style="1817" bestFit="1" customWidth="1"/>
    <col min="10745" max="10745" width="12.7109375" style="1817" customWidth="1"/>
    <col min="10746" max="10746" width="13.7109375" style="1817" bestFit="1" customWidth="1"/>
    <col min="10747" max="10747" width="10.28515625" style="1817" customWidth="1"/>
    <col min="10748" max="10748" width="14.85546875" style="1817" customWidth="1"/>
    <col min="10749" max="10749" width="13.7109375" style="1817" bestFit="1" customWidth="1"/>
    <col min="10750" max="10995" width="9.140625" style="1817"/>
    <col min="10996" max="10996" width="11.42578125" style="1817" customWidth="1"/>
    <col min="10997" max="10998" width="0" style="1817" hidden="1" customWidth="1"/>
    <col min="10999" max="10999" width="12.7109375" style="1817" customWidth="1"/>
    <col min="11000" max="11000" width="13.7109375" style="1817" bestFit="1" customWidth="1"/>
    <col min="11001" max="11001" width="12.7109375" style="1817" customWidth="1"/>
    <col min="11002" max="11002" width="13.7109375" style="1817" bestFit="1" customWidth="1"/>
    <col min="11003" max="11003" width="10.28515625" style="1817" customWidth="1"/>
    <col min="11004" max="11004" width="14.85546875" style="1817" customWidth="1"/>
    <col min="11005" max="11005" width="13.7109375" style="1817" bestFit="1" customWidth="1"/>
    <col min="11006" max="11251" width="9.140625" style="1817"/>
    <col min="11252" max="11252" width="11.42578125" style="1817" customWidth="1"/>
    <col min="11253" max="11254" width="0" style="1817" hidden="1" customWidth="1"/>
    <col min="11255" max="11255" width="12.7109375" style="1817" customWidth="1"/>
    <col min="11256" max="11256" width="13.7109375" style="1817" bestFit="1" customWidth="1"/>
    <col min="11257" max="11257" width="12.7109375" style="1817" customWidth="1"/>
    <col min="11258" max="11258" width="13.7109375" style="1817" bestFit="1" customWidth="1"/>
    <col min="11259" max="11259" width="10.28515625" style="1817" customWidth="1"/>
    <col min="11260" max="11260" width="14.85546875" style="1817" customWidth="1"/>
    <col min="11261" max="11261" width="13.7109375" style="1817" bestFit="1" customWidth="1"/>
    <col min="11262" max="11507" width="9.140625" style="1817"/>
    <col min="11508" max="11508" width="11.42578125" style="1817" customWidth="1"/>
    <col min="11509" max="11510" width="0" style="1817" hidden="1" customWidth="1"/>
    <col min="11511" max="11511" width="12.7109375" style="1817" customWidth="1"/>
    <col min="11512" max="11512" width="13.7109375" style="1817" bestFit="1" customWidth="1"/>
    <col min="11513" max="11513" width="12.7109375" style="1817" customWidth="1"/>
    <col min="11514" max="11514" width="13.7109375" style="1817" bestFit="1" customWidth="1"/>
    <col min="11515" max="11515" width="10.28515625" style="1817" customWidth="1"/>
    <col min="11516" max="11516" width="14.85546875" style="1817" customWidth="1"/>
    <col min="11517" max="11517" width="13.7109375" style="1817" bestFit="1" customWidth="1"/>
    <col min="11518" max="11763" width="9.140625" style="1817"/>
    <col min="11764" max="11764" width="11.42578125" style="1817" customWidth="1"/>
    <col min="11765" max="11766" width="0" style="1817" hidden="1" customWidth="1"/>
    <col min="11767" max="11767" width="12.7109375" style="1817" customWidth="1"/>
    <col min="11768" max="11768" width="13.7109375" style="1817" bestFit="1" customWidth="1"/>
    <col min="11769" max="11769" width="12.7109375" style="1817" customWidth="1"/>
    <col min="11770" max="11770" width="13.7109375" style="1817" bestFit="1" customWidth="1"/>
    <col min="11771" max="11771" width="10.28515625" style="1817" customWidth="1"/>
    <col min="11772" max="11772" width="14.85546875" style="1817" customWidth="1"/>
    <col min="11773" max="11773" width="13.7109375" style="1817" bestFit="1" customWidth="1"/>
    <col min="11774" max="12019" width="9.140625" style="1817"/>
    <col min="12020" max="12020" width="11.42578125" style="1817" customWidth="1"/>
    <col min="12021" max="12022" width="0" style="1817" hidden="1" customWidth="1"/>
    <col min="12023" max="12023" width="12.7109375" style="1817" customWidth="1"/>
    <col min="12024" max="12024" width="13.7109375" style="1817" bestFit="1" customWidth="1"/>
    <col min="12025" max="12025" width="12.7109375" style="1817" customWidth="1"/>
    <col min="12026" max="12026" width="13.7109375" style="1817" bestFit="1" customWidth="1"/>
    <col min="12027" max="12027" width="10.28515625" style="1817" customWidth="1"/>
    <col min="12028" max="12028" width="14.85546875" style="1817" customWidth="1"/>
    <col min="12029" max="12029" width="13.7109375" style="1817" bestFit="1" customWidth="1"/>
    <col min="12030" max="12275" width="9.140625" style="1817"/>
    <col min="12276" max="12276" width="11.42578125" style="1817" customWidth="1"/>
    <col min="12277" max="12278" width="0" style="1817" hidden="1" customWidth="1"/>
    <col min="12279" max="12279" width="12.7109375" style="1817" customWidth="1"/>
    <col min="12280" max="12280" width="13.7109375" style="1817" bestFit="1" customWidth="1"/>
    <col min="12281" max="12281" width="12.7109375" style="1817" customWidth="1"/>
    <col min="12282" max="12282" width="13.7109375" style="1817" bestFit="1" customWidth="1"/>
    <col min="12283" max="12283" width="10.28515625" style="1817" customWidth="1"/>
    <col min="12284" max="12284" width="14.85546875" style="1817" customWidth="1"/>
    <col min="12285" max="12285" width="13.7109375" style="1817" bestFit="1" customWidth="1"/>
    <col min="12286" max="12531" width="9.140625" style="1817"/>
    <col min="12532" max="12532" width="11.42578125" style="1817" customWidth="1"/>
    <col min="12533" max="12534" width="0" style="1817" hidden="1" customWidth="1"/>
    <col min="12535" max="12535" width="12.7109375" style="1817" customWidth="1"/>
    <col min="12536" max="12536" width="13.7109375" style="1817" bestFit="1" customWidth="1"/>
    <col min="12537" max="12537" width="12.7109375" style="1817" customWidth="1"/>
    <col min="12538" max="12538" width="13.7109375" style="1817" bestFit="1" customWidth="1"/>
    <col min="12539" max="12539" width="10.28515625" style="1817" customWidth="1"/>
    <col min="12540" max="12540" width="14.85546875" style="1817" customWidth="1"/>
    <col min="12541" max="12541" width="13.7109375" style="1817" bestFit="1" customWidth="1"/>
    <col min="12542" max="12787" width="9.140625" style="1817"/>
    <col min="12788" max="12788" width="11.42578125" style="1817" customWidth="1"/>
    <col min="12789" max="12790" width="0" style="1817" hidden="1" customWidth="1"/>
    <col min="12791" max="12791" width="12.7109375" style="1817" customWidth="1"/>
    <col min="12792" max="12792" width="13.7109375" style="1817" bestFit="1" customWidth="1"/>
    <col min="12793" max="12793" width="12.7109375" style="1817" customWidth="1"/>
    <col min="12794" max="12794" width="13.7109375" style="1817" bestFit="1" customWidth="1"/>
    <col min="12795" max="12795" width="10.28515625" style="1817" customWidth="1"/>
    <col min="12796" max="12796" width="14.85546875" style="1817" customWidth="1"/>
    <col min="12797" max="12797" width="13.7109375" style="1817" bestFit="1" customWidth="1"/>
    <col min="12798" max="13043" width="9.140625" style="1817"/>
    <col min="13044" max="13044" width="11.42578125" style="1817" customWidth="1"/>
    <col min="13045" max="13046" width="0" style="1817" hidden="1" customWidth="1"/>
    <col min="13047" max="13047" width="12.7109375" style="1817" customWidth="1"/>
    <col min="13048" max="13048" width="13.7109375" style="1817" bestFit="1" customWidth="1"/>
    <col min="13049" max="13049" width="12.7109375" style="1817" customWidth="1"/>
    <col min="13050" max="13050" width="13.7109375" style="1817" bestFit="1" customWidth="1"/>
    <col min="13051" max="13051" width="10.28515625" style="1817" customWidth="1"/>
    <col min="13052" max="13052" width="14.85546875" style="1817" customWidth="1"/>
    <col min="13053" max="13053" width="13.7109375" style="1817" bestFit="1" customWidth="1"/>
    <col min="13054" max="13299" width="9.140625" style="1817"/>
    <col min="13300" max="13300" width="11.42578125" style="1817" customWidth="1"/>
    <col min="13301" max="13302" width="0" style="1817" hidden="1" customWidth="1"/>
    <col min="13303" max="13303" width="12.7109375" style="1817" customWidth="1"/>
    <col min="13304" max="13304" width="13.7109375" style="1817" bestFit="1" customWidth="1"/>
    <col min="13305" max="13305" width="12.7109375" style="1817" customWidth="1"/>
    <col min="13306" max="13306" width="13.7109375" style="1817" bestFit="1" customWidth="1"/>
    <col min="13307" max="13307" width="10.28515625" style="1817" customWidth="1"/>
    <col min="13308" max="13308" width="14.85546875" style="1817" customWidth="1"/>
    <col min="13309" max="13309" width="13.7109375" style="1817" bestFit="1" customWidth="1"/>
    <col min="13310" max="13555" width="9.140625" style="1817"/>
    <col min="13556" max="13556" width="11.42578125" style="1817" customWidth="1"/>
    <col min="13557" max="13558" width="0" style="1817" hidden="1" customWidth="1"/>
    <col min="13559" max="13559" width="12.7109375" style="1817" customWidth="1"/>
    <col min="13560" max="13560" width="13.7109375" style="1817" bestFit="1" customWidth="1"/>
    <col min="13561" max="13561" width="12.7109375" style="1817" customWidth="1"/>
    <col min="13562" max="13562" width="13.7109375" style="1817" bestFit="1" customWidth="1"/>
    <col min="13563" max="13563" width="10.28515625" style="1817" customWidth="1"/>
    <col min="13564" max="13564" width="14.85546875" style="1817" customWidth="1"/>
    <col min="13565" max="13565" width="13.7109375" style="1817" bestFit="1" customWidth="1"/>
    <col min="13566" max="13811" width="9.140625" style="1817"/>
    <col min="13812" max="13812" width="11.42578125" style="1817" customWidth="1"/>
    <col min="13813" max="13814" width="0" style="1817" hidden="1" customWidth="1"/>
    <col min="13815" max="13815" width="12.7109375" style="1817" customWidth="1"/>
    <col min="13816" max="13816" width="13.7109375" style="1817" bestFit="1" customWidth="1"/>
    <col min="13817" max="13817" width="12.7109375" style="1817" customWidth="1"/>
    <col min="13818" max="13818" width="13.7109375" style="1817" bestFit="1" customWidth="1"/>
    <col min="13819" max="13819" width="10.28515625" style="1817" customWidth="1"/>
    <col min="13820" max="13820" width="14.85546875" style="1817" customWidth="1"/>
    <col min="13821" max="13821" width="13.7109375" style="1817" bestFit="1" customWidth="1"/>
    <col min="13822" max="14067" width="9.140625" style="1817"/>
    <col min="14068" max="14068" width="11.42578125" style="1817" customWidth="1"/>
    <col min="14069" max="14070" width="0" style="1817" hidden="1" customWidth="1"/>
    <col min="14071" max="14071" width="12.7109375" style="1817" customWidth="1"/>
    <col min="14072" max="14072" width="13.7109375" style="1817" bestFit="1" customWidth="1"/>
    <col min="14073" max="14073" width="12.7109375" style="1817" customWidth="1"/>
    <col min="14074" max="14074" width="13.7109375" style="1817" bestFit="1" customWidth="1"/>
    <col min="14075" max="14075" width="10.28515625" style="1817" customWidth="1"/>
    <col min="14076" max="14076" width="14.85546875" style="1817" customWidth="1"/>
    <col min="14077" max="14077" width="13.7109375" style="1817" bestFit="1" customWidth="1"/>
    <col min="14078" max="14323" width="9.140625" style="1817"/>
    <col min="14324" max="14324" width="11.42578125" style="1817" customWidth="1"/>
    <col min="14325" max="14326" width="0" style="1817" hidden="1" customWidth="1"/>
    <col min="14327" max="14327" width="12.7109375" style="1817" customWidth="1"/>
    <col min="14328" max="14328" width="13.7109375" style="1817" bestFit="1" customWidth="1"/>
    <col min="14329" max="14329" width="12.7109375" style="1817" customWidth="1"/>
    <col min="14330" max="14330" width="13.7109375" style="1817" bestFit="1" customWidth="1"/>
    <col min="14331" max="14331" width="10.28515625" style="1817" customWidth="1"/>
    <col min="14332" max="14332" width="14.85546875" style="1817" customWidth="1"/>
    <col min="14333" max="14333" width="13.7109375" style="1817" bestFit="1" customWidth="1"/>
    <col min="14334" max="14579" width="9.140625" style="1817"/>
    <col min="14580" max="14580" width="11.42578125" style="1817" customWidth="1"/>
    <col min="14581" max="14582" width="0" style="1817" hidden="1" customWidth="1"/>
    <col min="14583" max="14583" width="12.7109375" style="1817" customWidth="1"/>
    <col min="14584" max="14584" width="13.7109375" style="1817" bestFit="1" customWidth="1"/>
    <col min="14585" max="14585" width="12.7109375" style="1817" customWidth="1"/>
    <col min="14586" max="14586" width="13.7109375" style="1817" bestFit="1" customWidth="1"/>
    <col min="14587" max="14587" width="10.28515625" style="1817" customWidth="1"/>
    <col min="14588" max="14588" width="14.85546875" style="1817" customWidth="1"/>
    <col min="14589" max="14589" width="13.7109375" style="1817" bestFit="1" customWidth="1"/>
    <col min="14590" max="14835" width="9.140625" style="1817"/>
    <col min="14836" max="14836" width="11.42578125" style="1817" customWidth="1"/>
    <col min="14837" max="14838" width="0" style="1817" hidden="1" customWidth="1"/>
    <col min="14839" max="14839" width="12.7109375" style="1817" customWidth="1"/>
    <col min="14840" max="14840" width="13.7109375" style="1817" bestFit="1" customWidth="1"/>
    <col min="14841" max="14841" width="12.7109375" style="1817" customWidth="1"/>
    <col min="14842" max="14842" width="13.7109375" style="1817" bestFit="1" customWidth="1"/>
    <col min="14843" max="14843" width="10.28515625" style="1817" customWidth="1"/>
    <col min="14844" max="14844" width="14.85546875" style="1817" customWidth="1"/>
    <col min="14845" max="14845" width="13.7109375" style="1817" bestFit="1" customWidth="1"/>
    <col min="14846" max="15091" width="9.140625" style="1817"/>
    <col min="15092" max="15092" width="11.42578125" style="1817" customWidth="1"/>
    <col min="15093" max="15094" width="0" style="1817" hidden="1" customWidth="1"/>
    <col min="15095" max="15095" width="12.7109375" style="1817" customWidth="1"/>
    <col min="15096" max="15096" width="13.7109375" style="1817" bestFit="1" customWidth="1"/>
    <col min="15097" max="15097" width="12.7109375" style="1817" customWidth="1"/>
    <col min="15098" max="15098" width="13.7109375" style="1817" bestFit="1" customWidth="1"/>
    <col min="15099" max="15099" width="10.28515625" style="1817" customWidth="1"/>
    <col min="15100" max="15100" width="14.85546875" style="1817" customWidth="1"/>
    <col min="15101" max="15101" width="13.7109375" style="1817" bestFit="1" customWidth="1"/>
    <col min="15102" max="15347" width="9.140625" style="1817"/>
    <col min="15348" max="15348" width="11.42578125" style="1817" customWidth="1"/>
    <col min="15349" max="15350" width="0" style="1817" hidden="1" customWidth="1"/>
    <col min="15351" max="15351" width="12.7109375" style="1817" customWidth="1"/>
    <col min="15352" max="15352" width="13.7109375" style="1817" bestFit="1" customWidth="1"/>
    <col min="15353" max="15353" width="12.7109375" style="1817" customWidth="1"/>
    <col min="15354" max="15354" width="13.7109375" style="1817" bestFit="1" customWidth="1"/>
    <col min="15355" max="15355" width="10.28515625" style="1817" customWidth="1"/>
    <col min="15356" max="15356" width="14.85546875" style="1817" customWidth="1"/>
    <col min="15357" max="15357" width="13.7109375" style="1817" bestFit="1" customWidth="1"/>
    <col min="15358" max="15603" width="9.140625" style="1817"/>
    <col min="15604" max="15604" width="11.42578125" style="1817" customWidth="1"/>
    <col min="15605" max="15606" width="0" style="1817" hidden="1" customWidth="1"/>
    <col min="15607" max="15607" width="12.7109375" style="1817" customWidth="1"/>
    <col min="15608" max="15608" width="13.7109375" style="1817" bestFit="1" customWidth="1"/>
    <col min="15609" max="15609" width="12.7109375" style="1817" customWidth="1"/>
    <col min="15610" max="15610" width="13.7109375" style="1817" bestFit="1" customWidth="1"/>
    <col min="15611" max="15611" width="10.28515625" style="1817" customWidth="1"/>
    <col min="15612" max="15612" width="14.85546875" style="1817" customWidth="1"/>
    <col min="15613" max="15613" width="13.7109375" style="1817" bestFit="1" customWidth="1"/>
    <col min="15614" max="15859" width="9.140625" style="1817"/>
    <col min="15860" max="15860" width="11.42578125" style="1817" customWidth="1"/>
    <col min="15861" max="15862" width="0" style="1817" hidden="1" customWidth="1"/>
    <col min="15863" max="15863" width="12.7109375" style="1817" customWidth="1"/>
    <col min="15864" max="15864" width="13.7109375" style="1817" bestFit="1" customWidth="1"/>
    <col min="15865" max="15865" width="12.7109375" style="1817" customWidth="1"/>
    <col min="15866" max="15866" width="13.7109375" style="1817" bestFit="1" customWidth="1"/>
    <col min="15867" max="15867" width="10.28515625" style="1817" customWidth="1"/>
    <col min="15868" max="15868" width="14.85546875" style="1817" customWidth="1"/>
    <col min="15869" max="15869" width="13.7109375" style="1817" bestFit="1" customWidth="1"/>
    <col min="15870" max="16115" width="9.140625" style="1817"/>
    <col min="16116" max="16116" width="11.42578125" style="1817" customWidth="1"/>
    <col min="16117" max="16118" width="0" style="1817" hidden="1" customWidth="1"/>
    <col min="16119" max="16119" width="12.7109375" style="1817" customWidth="1"/>
    <col min="16120" max="16120" width="13.7109375" style="1817" bestFit="1" customWidth="1"/>
    <col min="16121" max="16121" width="12.7109375" style="1817" customWidth="1"/>
    <col min="16122" max="16122" width="13.7109375" style="1817" bestFit="1" customWidth="1"/>
    <col min="16123" max="16123" width="10.28515625" style="1817" customWidth="1"/>
    <col min="16124" max="16124" width="14.85546875" style="1817" customWidth="1"/>
    <col min="16125" max="16125" width="13.7109375" style="1817" bestFit="1" customWidth="1"/>
    <col min="16126" max="16376" width="9.140625" style="1817"/>
    <col min="16377" max="16384" width="10.28515625" style="1817" customWidth="1"/>
  </cols>
  <sheetData>
    <row r="1" spans="1:11">
      <c r="A1" s="2217" t="s">
        <v>1460</v>
      </c>
      <c r="B1" s="2217"/>
      <c r="C1" s="2217"/>
      <c r="D1" s="2217"/>
      <c r="E1" s="2217"/>
      <c r="F1" s="2217"/>
      <c r="G1" s="2217"/>
    </row>
    <row r="2" spans="1:11">
      <c r="A2" s="2218" t="s">
        <v>72</v>
      </c>
      <c r="B2" s="2218"/>
      <c r="C2" s="2218"/>
      <c r="D2" s="2218"/>
      <c r="E2" s="2218"/>
      <c r="F2" s="2218"/>
      <c r="G2" s="2218"/>
    </row>
    <row r="3" spans="1:11">
      <c r="A3" s="2218" t="s">
        <v>1459</v>
      </c>
      <c r="B3" s="2218"/>
      <c r="C3" s="2218"/>
      <c r="D3" s="2218"/>
      <c r="E3" s="2218"/>
      <c r="F3" s="2218"/>
      <c r="G3" s="2218"/>
    </row>
    <row r="4" spans="1:11">
      <c r="A4" s="2219" t="s">
        <v>1458</v>
      </c>
      <c r="B4" s="2219"/>
      <c r="C4" s="2219"/>
      <c r="D4" s="2219"/>
      <c r="E4" s="2219"/>
      <c r="F4" s="2219"/>
      <c r="G4" s="2219"/>
    </row>
    <row r="5" spans="1:11" ht="16.5" thickBot="1">
      <c r="A5" s="2219"/>
      <c r="B5" s="2219"/>
      <c r="C5" s="2219"/>
      <c r="D5" s="2219"/>
      <c r="E5" s="2219"/>
      <c r="F5" s="2219"/>
      <c r="G5" s="2219"/>
    </row>
    <row r="6" spans="1:11" ht="20.100000000000001" customHeight="1" thickTop="1">
      <c r="A6" s="2213" t="s">
        <v>1229</v>
      </c>
      <c r="B6" s="2215" t="s">
        <v>45</v>
      </c>
      <c r="C6" s="2215"/>
      <c r="D6" s="2215" t="s">
        <v>44</v>
      </c>
      <c r="E6" s="2215"/>
      <c r="F6" s="2215" t="s">
        <v>56</v>
      </c>
      <c r="G6" s="2216"/>
    </row>
    <row r="7" spans="1:11" ht="20.100000000000001" customHeight="1">
      <c r="A7" s="2214"/>
      <c r="B7" s="1842" t="s">
        <v>1244</v>
      </c>
      <c r="C7" s="1842" t="s">
        <v>815</v>
      </c>
      <c r="D7" s="1842" t="s">
        <v>1244</v>
      </c>
      <c r="E7" s="1842" t="s">
        <v>815</v>
      </c>
      <c r="F7" s="1842" t="s">
        <v>1244</v>
      </c>
      <c r="G7" s="1841" t="s">
        <v>815</v>
      </c>
    </row>
    <row r="8" spans="1:11" ht="20.100000000000001" customHeight="1">
      <c r="A8" s="1840" t="s">
        <v>664</v>
      </c>
      <c r="B8" s="1839">
        <v>118.34</v>
      </c>
      <c r="C8" s="1826">
        <v>2.2817631806396008</v>
      </c>
      <c r="D8" s="1839">
        <v>123.3</v>
      </c>
      <c r="E8" s="1839">
        <v>4.1913131654554689</v>
      </c>
      <c r="F8" s="1838">
        <v>131.87</v>
      </c>
      <c r="G8" s="1837">
        <v>6.95</v>
      </c>
      <c r="I8" s="1822"/>
    </row>
    <row r="9" spans="1:11" ht="24.95" customHeight="1">
      <c r="A9" s="1831" t="s">
        <v>663</v>
      </c>
      <c r="B9" s="1836">
        <v>119.41</v>
      </c>
      <c r="C9" s="1826">
        <v>3.3852813852813739</v>
      </c>
      <c r="D9" s="1836">
        <v>124.03</v>
      </c>
      <c r="E9" s="1836">
        <v>3.8690226949166657</v>
      </c>
      <c r="F9" s="1833">
        <v>131.66999999999999</v>
      </c>
      <c r="G9" s="1832">
        <v>6.16</v>
      </c>
      <c r="I9" s="1822"/>
    </row>
    <row r="10" spans="1:11" ht="24.95" customHeight="1">
      <c r="A10" s="1831" t="s">
        <v>662</v>
      </c>
      <c r="B10" s="1826">
        <v>119.24</v>
      </c>
      <c r="C10" s="1826">
        <v>3.0952792668165188</v>
      </c>
      <c r="D10" s="1826">
        <v>124.82</v>
      </c>
      <c r="E10" s="1834">
        <v>4.6796377054679539</v>
      </c>
      <c r="F10" s="1833">
        <v>132.56</v>
      </c>
      <c r="G10" s="1832">
        <v>6.21</v>
      </c>
      <c r="I10" s="1822"/>
    </row>
    <row r="11" spans="1:11" ht="24.95" customHeight="1">
      <c r="A11" s="1831" t="s">
        <v>661</v>
      </c>
      <c r="B11" s="1826">
        <v>120.59</v>
      </c>
      <c r="C11" s="1826">
        <v>3.8494660695831868</v>
      </c>
      <c r="D11" s="1826">
        <v>125.59</v>
      </c>
      <c r="E11" s="1834">
        <v>4.1459999999999999</v>
      </c>
      <c r="F11" s="1835">
        <v>132.82</v>
      </c>
      <c r="G11" s="1832">
        <v>5.76</v>
      </c>
      <c r="I11" s="1822"/>
    </row>
    <row r="12" spans="1:11" ht="24.95" customHeight="1">
      <c r="A12" s="1831" t="s">
        <v>660</v>
      </c>
      <c r="B12" s="1826">
        <v>119.92</v>
      </c>
      <c r="C12" s="1826">
        <v>4.1876629018245097</v>
      </c>
      <c r="D12" s="1826">
        <v>124.37</v>
      </c>
      <c r="E12" s="1834">
        <v>3.710807204803217</v>
      </c>
      <c r="F12" s="1833">
        <v>132.51</v>
      </c>
      <c r="G12" s="1832">
        <v>6.55</v>
      </c>
      <c r="I12" s="1822"/>
    </row>
    <row r="13" spans="1:11" ht="24.95" customHeight="1">
      <c r="A13" s="1831" t="s">
        <v>659</v>
      </c>
      <c r="B13" s="1826">
        <v>118.5</v>
      </c>
      <c r="C13" s="1826">
        <v>3.9838539838539901</v>
      </c>
      <c r="D13" s="1826">
        <v>123.92</v>
      </c>
      <c r="E13" s="1826">
        <v>4.5738396624472699</v>
      </c>
      <c r="F13" s="1830"/>
      <c r="G13" s="1829"/>
      <c r="I13" s="1822"/>
    </row>
    <row r="14" spans="1:11" ht="24.95" customHeight="1">
      <c r="A14" s="1831" t="s">
        <v>658</v>
      </c>
      <c r="B14" s="1826">
        <v>119.04</v>
      </c>
      <c r="C14" s="1826">
        <v>4.9920620920797347</v>
      </c>
      <c r="D14" s="1826">
        <v>124.22</v>
      </c>
      <c r="E14" s="1826">
        <v>4.3514784946236489</v>
      </c>
      <c r="F14" s="1830"/>
      <c r="G14" s="1829"/>
      <c r="I14" s="1822"/>
    </row>
    <row r="15" spans="1:11" ht="24.95" customHeight="1">
      <c r="A15" s="1831" t="s">
        <v>657</v>
      </c>
      <c r="B15" s="1826">
        <v>119.09</v>
      </c>
      <c r="C15" s="1826">
        <v>5.9519572953736599</v>
      </c>
      <c r="D15" s="1826">
        <v>124.09</v>
      </c>
      <c r="E15" s="1826">
        <v>4.1985053321017745</v>
      </c>
      <c r="F15" s="1830"/>
      <c r="G15" s="1829"/>
      <c r="I15" s="1822"/>
      <c r="K15" s="1822"/>
    </row>
    <row r="16" spans="1:11" ht="24.95" customHeight="1">
      <c r="A16" s="1831" t="s">
        <v>656</v>
      </c>
      <c r="B16" s="1826">
        <v>119.51</v>
      </c>
      <c r="C16" s="1826">
        <v>5.2951541850220281</v>
      </c>
      <c r="D16" s="1826">
        <v>124.81</v>
      </c>
      <c r="E16" s="1826">
        <v>4.4347753326081403</v>
      </c>
      <c r="F16" s="1830"/>
      <c r="G16" s="1829"/>
      <c r="I16" s="1822"/>
      <c r="K16" s="1822"/>
    </row>
    <row r="17" spans="1:11" ht="24.95" customHeight="1">
      <c r="A17" s="1831" t="s">
        <v>655</v>
      </c>
      <c r="B17" s="1826">
        <v>120</v>
      </c>
      <c r="C17" s="1826">
        <v>4.1485853150494734</v>
      </c>
      <c r="D17" s="1826">
        <v>126.3</v>
      </c>
      <c r="E17" s="1826">
        <v>5.25</v>
      </c>
      <c r="F17" s="1830"/>
      <c r="G17" s="1829"/>
      <c r="I17" s="1822"/>
      <c r="K17" s="1822"/>
    </row>
    <row r="18" spans="1:11" ht="24.95" customHeight="1">
      <c r="A18" s="1831" t="s">
        <v>654</v>
      </c>
      <c r="B18" s="1826">
        <v>120.32</v>
      </c>
      <c r="C18" s="1826">
        <v>4.1100631651812733</v>
      </c>
      <c r="D18" s="1826">
        <v>127.74</v>
      </c>
      <c r="E18" s="1826">
        <v>6.1668882978723474</v>
      </c>
      <c r="F18" s="1830"/>
      <c r="G18" s="1829"/>
      <c r="I18" s="1822"/>
      <c r="K18" s="1822"/>
    </row>
    <row r="19" spans="1:11" ht="24.95" customHeight="1">
      <c r="A19" s="1828" t="s">
        <v>653</v>
      </c>
      <c r="B19" s="1827">
        <v>121.25</v>
      </c>
      <c r="C19" s="1826">
        <v>4.58</v>
      </c>
      <c r="D19" s="1825">
        <v>128.55000000000001</v>
      </c>
      <c r="E19" s="1825">
        <v>6.020618556701038</v>
      </c>
      <c r="F19" s="1824"/>
      <c r="G19" s="1823"/>
      <c r="I19" s="1822"/>
      <c r="K19" s="1822"/>
    </row>
    <row r="20" spans="1:11" ht="24.95" customHeight="1" thickBot="1">
      <c r="A20" s="1821" t="s">
        <v>1232</v>
      </c>
      <c r="B20" s="1820">
        <f t="shared" ref="B20:G20" si="0">AVERAGE(B8:B19)</f>
        <v>119.60083333333334</v>
      </c>
      <c r="C20" s="1820">
        <f t="shared" si="0"/>
        <v>4.1550940700587793</v>
      </c>
      <c r="D20" s="1820">
        <f t="shared" si="0"/>
        <v>125.145</v>
      </c>
      <c r="E20" s="1820">
        <f t="shared" si="0"/>
        <v>4.6327405372497941</v>
      </c>
      <c r="F20" s="1820">
        <f t="shared" si="0"/>
        <v>132.286</v>
      </c>
      <c r="G20" s="1819">
        <f t="shared" si="0"/>
        <v>6.3259999999999996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7" sqref="H7:H11"/>
    </sheetView>
  </sheetViews>
  <sheetFormatPr defaultRowHeight="15"/>
  <cols>
    <col min="1" max="1" width="11.7109375" style="908" bestFit="1" customWidth="1"/>
    <col min="2" max="3" width="9.140625" style="908" customWidth="1"/>
    <col min="4" max="4" width="10.28515625" style="908" bestFit="1" customWidth="1"/>
    <col min="5" max="5" width="9.7109375" style="908" customWidth="1"/>
    <col min="6" max="6" width="9.140625" style="908" customWidth="1"/>
    <col min="7" max="7" width="10.28515625" style="908" bestFit="1" customWidth="1"/>
    <col min="8" max="8" width="9.28515625" style="908" bestFit="1" customWidth="1"/>
    <col min="9" max="9" width="10.85546875" style="908" bestFit="1" customWidth="1"/>
    <col min="10" max="10" width="10.28515625" style="908" bestFit="1" customWidth="1"/>
    <col min="11" max="244" width="9.140625" style="908"/>
    <col min="245" max="245" width="11.7109375" style="908" bestFit="1" customWidth="1"/>
    <col min="246" max="248" width="0" style="908" hidden="1" customWidth="1"/>
    <col min="249" max="251" width="9.140625" style="908" customWidth="1"/>
    <col min="252" max="252" width="9.7109375" style="908" customWidth="1"/>
    <col min="253" max="253" width="9.140625" style="908" customWidth="1"/>
    <col min="254" max="255" width="9.28515625" style="908" bestFit="1" customWidth="1"/>
    <col min="256" max="256" width="10.85546875" style="908" bestFit="1" customWidth="1"/>
    <col min="257" max="257" width="9.28515625" style="908" customWidth="1"/>
    <col min="258" max="500" width="9.140625" style="908"/>
    <col min="501" max="501" width="11.7109375" style="908" bestFit="1" customWidth="1"/>
    <col min="502" max="504" width="0" style="908" hidden="1" customWidth="1"/>
    <col min="505" max="507" width="9.140625" style="908" customWidth="1"/>
    <col min="508" max="508" width="9.7109375" style="908" customWidth="1"/>
    <col min="509" max="509" width="9.140625" style="908" customWidth="1"/>
    <col min="510" max="511" width="9.28515625" style="908" bestFit="1" customWidth="1"/>
    <col min="512" max="512" width="10.85546875" style="908" bestFit="1" customWidth="1"/>
    <col min="513" max="513" width="9.28515625" style="908" customWidth="1"/>
    <col min="514" max="756" width="9.140625" style="908"/>
    <col min="757" max="757" width="11.7109375" style="908" bestFit="1" customWidth="1"/>
    <col min="758" max="760" width="0" style="908" hidden="1" customWidth="1"/>
    <col min="761" max="763" width="9.140625" style="908" customWidth="1"/>
    <col min="764" max="764" width="9.7109375" style="908" customWidth="1"/>
    <col min="765" max="765" width="9.140625" style="908" customWidth="1"/>
    <col min="766" max="767" width="9.28515625" style="908" bestFit="1" customWidth="1"/>
    <col min="768" max="768" width="10.85546875" style="908" bestFit="1" customWidth="1"/>
    <col min="769" max="769" width="9.28515625" style="908" customWidth="1"/>
    <col min="770" max="1012" width="9.140625" style="908"/>
    <col min="1013" max="1013" width="11.7109375" style="908" bestFit="1" customWidth="1"/>
    <col min="1014" max="1016" width="0" style="908" hidden="1" customWidth="1"/>
    <col min="1017" max="1019" width="9.140625" style="908" customWidth="1"/>
    <col min="1020" max="1020" width="9.7109375" style="908" customWidth="1"/>
    <col min="1021" max="1021" width="9.140625" style="908" customWidth="1"/>
    <col min="1022" max="1023" width="9.28515625" style="908" bestFit="1" customWidth="1"/>
    <col min="1024" max="1024" width="10.85546875" style="908" bestFit="1" customWidth="1"/>
    <col min="1025" max="1025" width="9.28515625" style="908" customWidth="1"/>
    <col min="1026" max="1268" width="9.140625" style="908"/>
    <col min="1269" max="1269" width="11.7109375" style="908" bestFit="1" customWidth="1"/>
    <col min="1270" max="1272" width="0" style="908" hidden="1" customWidth="1"/>
    <col min="1273" max="1275" width="9.140625" style="908" customWidth="1"/>
    <col min="1276" max="1276" width="9.7109375" style="908" customWidth="1"/>
    <col min="1277" max="1277" width="9.140625" style="908" customWidth="1"/>
    <col min="1278" max="1279" width="9.28515625" style="908" bestFit="1" customWidth="1"/>
    <col min="1280" max="1280" width="10.85546875" style="908" bestFit="1" customWidth="1"/>
    <col min="1281" max="1281" width="9.28515625" style="908" customWidth="1"/>
    <col min="1282" max="1524" width="9.140625" style="908"/>
    <col min="1525" max="1525" width="11.7109375" style="908" bestFit="1" customWidth="1"/>
    <col min="1526" max="1528" width="0" style="908" hidden="1" customWidth="1"/>
    <col min="1529" max="1531" width="9.140625" style="908" customWidth="1"/>
    <col min="1532" max="1532" width="9.7109375" style="908" customWidth="1"/>
    <col min="1533" max="1533" width="9.140625" style="908" customWidth="1"/>
    <col min="1534" max="1535" width="9.28515625" style="908" bestFit="1" customWidth="1"/>
    <col min="1536" max="1536" width="10.85546875" style="908" bestFit="1" customWidth="1"/>
    <col min="1537" max="1537" width="9.28515625" style="908" customWidth="1"/>
    <col min="1538" max="1780" width="9.140625" style="908"/>
    <col min="1781" max="1781" width="11.7109375" style="908" bestFit="1" customWidth="1"/>
    <col min="1782" max="1784" width="0" style="908" hidden="1" customWidth="1"/>
    <col min="1785" max="1787" width="9.140625" style="908" customWidth="1"/>
    <col min="1788" max="1788" width="9.7109375" style="908" customWidth="1"/>
    <col min="1789" max="1789" width="9.140625" style="908" customWidth="1"/>
    <col min="1790" max="1791" width="9.28515625" style="908" bestFit="1" customWidth="1"/>
    <col min="1792" max="1792" width="10.85546875" style="908" bestFit="1" customWidth="1"/>
    <col min="1793" max="1793" width="9.28515625" style="908" customWidth="1"/>
    <col min="1794" max="2036" width="9.140625" style="908"/>
    <col min="2037" max="2037" width="11.7109375" style="908" bestFit="1" customWidth="1"/>
    <col min="2038" max="2040" width="0" style="908" hidden="1" customWidth="1"/>
    <col min="2041" max="2043" width="9.140625" style="908" customWidth="1"/>
    <col min="2044" max="2044" width="9.7109375" style="908" customWidth="1"/>
    <col min="2045" max="2045" width="9.140625" style="908" customWidth="1"/>
    <col min="2046" max="2047" width="9.28515625" style="908" bestFit="1" customWidth="1"/>
    <col min="2048" max="2048" width="10.85546875" style="908" bestFit="1" customWidth="1"/>
    <col min="2049" max="2049" width="9.28515625" style="908" customWidth="1"/>
    <col min="2050" max="2292" width="9.140625" style="908"/>
    <col min="2293" max="2293" width="11.7109375" style="908" bestFit="1" customWidth="1"/>
    <col min="2294" max="2296" width="0" style="908" hidden="1" customWidth="1"/>
    <col min="2297" max="2299" width="9.140625" style="908" customWidth="1"/>
    <col min="2300" max="2300" width="9.7109375" style="908" customWidth="1"/>
    <col min="2301" max="2301" width="9.140625" style="908" customWidth="1"/>
    <col min="2302" max="2303" width="9.28515625" style="908" bestFit="1" customWidth="1"/>
    <col min="2304" max="2304" width="10.85546875" style="908" bestFit="1" customWidth="1"/>
    <col min="2305" max="2305" width="9.28515625" style="908" customWidth="1"/>
    <col min="2306" max="2548" width="9.140625" style="908"/>
    <col min="2549" max="2549" width="11.7109375" style="908" bestFit="1" customWidth="1"/>
    <col min="2550" max="2552" width="0" style="908" hidden="1" customWidth="1"/>
    <col min="2553" max="2555" width="9.140625" style="908" customWidth="1"/>
    <col min="2556" max="2556" width="9.7109375" style="908" customWidth="1"/>
    <col min="2557" max="2557" width="9.140625" style="908" customWidth="1"/>
    <col min="2558" max="2559" width="9.28515625" style="908" bestFit="1" customWidth="1"/>
    <col min="2560" max="2560" width="10.85546875" style="908" bestFit="1" customWidth="1"/>
    <col min="2561" max="2561" width="9.28515625" style="908" customWidth="1"/>
    <col min="2562" max="2804" width="9.140625" style="908"/>
    <col min="2805" max="2805" width="11.7109375" style="908" bestFit="1" customWidth="1"/>
    <col min="2806" max="2808" width="0" style="908" hidden="1" customWidth="1"/>
    <col min="2809" max="2811" width="9.140625" style="908" customWidth="1"/>
    <col min="2812" max="2812" width="9.7109375" style="908" customWidth="1"/>
    <col min="2813" max="2813" width="9.140625" style="908" customWidth="1"/>
    <col min="2814" max="2815" width="9.28515625" style="908" bestFit="1" customWidth="1"/>
    <col min="2816" max="2816" width="10.85546875" style="908" bestFit="1" customWidth="1"/>
    <col min="2817" max="2817" width="9.28515625" style="908" customWidth="1"/>
    <col min="2818" max="3060" width="9.140625" style="908"/>
    <col min="3061" max="3061" width="11.7109375" style="908" bestFit="1" customWidth="1"/>
    <col min="3062" max="3064" width="0" style="908" hidden="1" customWidth="1"/>
    <col min="3065" max="3067" width="9.140625" style="908" customWidth="1"/>
    <col min="3068" max="3068" width="9.7109375" style="908" customWidth="1"/>
    <col min="3069" max="3069" width="9.140625" style="908" customWidth="1"/>
    <col min="3070" max="3071" width="9.28515625" style="908" bestFit="1" customWidth="1"/>
    <col min="3072" max="3072" width="10.85546875" style="908" bestFit="1" customWidth="1"/>
    <col min="3073" max="3073" width="9.28515625" style="908" customWidth="1"/>
    <col min="3074" max="3316" width="9.140625" style="908"/>
    <col min="3317" max="3317" width="11.7109375" style="908" bestFit="1" customWidth="1"/>
    <col min="3318" max="3320" width="0" style="908" hidden="1" customWidth="1"/>
    <col min="3321" max="3323" width="9.140625" style="908" customWidth="1"/>
    <col min="3324" max="3324" width="9.7109375" style="908" customWidth="1"/>
    <col min="3325" max="3325" width="9.140625" style="908" customWidth="1"/>
    <col min="3326" max="3327" width="9.28515625" style="908" bestFit="1" customWidth="1"/>
    <col min="3328" max="3328" width="10.85546875" style="908" bestFit="1" customWidth="1"/>
    <col min="3329" max="3329" width="9.28515625" style="908" customWidth="1"/>
    <col min="3330" max="3572" width="9.140625" style="908"/>
    <col min="3573" max="3573" width="11.7109375" style="908" bestFit="1" customWidth="1"/>
    <col min="3574" max="3576" width="0" style="908" hidden="1" customWidth="1"/>
    <col min="3577" max="3579" width="9.140625" style="908" customWidth="1"/>
    <col min="3580" max="3580" width="9.7109375" style="908" customWidth="1"/>
    <col min="3581" max="3581" width="9.140625" style="908" customWidth="1"/>
    <col min="3582" max="3583" width="9.28515625" style="908" bestFit="1" customWidth="1"/>
    <col min="3584" max="3584" width="10.85546875" style="908" bestFit="1" customWidth="1"/>
    <col min="3585" max="3585" width="9.28515625" style="908" customWidth="1"/>
    <col min="3586" max="3828" width="9.140625" style="908"/>
    <col min="3829" max="3829" width="11.7109375" style="908" bestFit="1" customWidth="1"/>
    <col min="3830" max="3832" width="0" style="908" hidden="1" customWidth="1"/>
    <col min="3833" max="3835" width="9.140625" style="908" customWidth="1"/>
    <col min="3836" max="3836" width="9.7109375" style="908" customWidth="1"/>
    <col min="3837" max="3837" width="9.140625" style="908" customWidth="1"/>
    <col min="3838" max="3839" width="9.28515625" style="908" bestFit="1" customWidth="1"/>
    <col min="3840" max="3840" width="10.85546875" style="908" bestFit="1" customWidth="1"/>
    <col min="3841" max="3841" width="9.28515625" style="908" customWidth="1"/>
    <col min="3842" max="4084" width="9.140625" style="908"/>
    <col min="4085" max="4085" width="11.7109375" style="908" bestFit="1" customWidth="1"/>
    <col min="4086" max="4088" width="0" style="908" hidden="1" customWidth="1"/>
    <col min="4089" max="4091" width="9.140625" style="908" customWidth="1"/>
    <col min="4092" max="4092" width="9.7109375" style="908" customWidth="1"/>
    <col min="4093" max="4093" width="9.140625" style="908" customWidth="1"/>
    <col min="4094" max="4095" width="9.28515625" style="908" bestFit="1" customWidth="1"/>
    <col min="4096" max="4096" width="10.85546875" style="908" bestFit="1" customWidth="1"/>
    <col min="4097" max="4097" width="9.28515625" style="908" customWidth="1"/>
    <col min="4098" max="4340" width="9.140625" style="908"/>
    <col min="4341" max="4341" width="11.7109375" style="908" bestFit="1" customWidth="1"/>
    <col min="4342" max="4344" width="0" style="908" hidden="1" customWidth="1"/>
    <col min="4345" max="4347" width="9.140625" style="908" customWidth="1"/>
    <col min="4348" max="4348" width="9.7109375" style="908" customWidth="1"/>
    <col min="4349" max="4349" width="9.140625" style="908" customWidth="1"/>
    <col min="4350" max="4351" width="9.28515625" style="908" bestFit="1" customWidth="1"/>
    <col min="4352" max="4352" width="10.85546875" style="908" bestFit="1" customWidth="1"/>
    <col min="4353" max="4353" width="9.28515625" style="908" customWidth="1"/>
    <col min="4354" max="4596" width="9.140625" style="908"/>
    <col min="4597" max="4597" width="11.7109375" style="908" bestFit="1" customWidth="1"/>
    <col min="4598" max="4600" width="0" style="908" hidden="1" customWidth="1"/>
    <col min="4601" max="4603" width="9.140625" style="908" customWidth="1"/>
    <col min="4604" max="4604" width="9.7109375" style="908" customWidth="1"/>
    <col min="4605" max="4605" width="9.140625" style="908" customWidth="1"/>
    <col min="4606" max="4607" width="9.28515625" style="908" bestFit="1" customWidth="1"/>
    <col min="4608" max="4608" width="10.85546875" style="908" bestFit="1" customWidth="1"/>
    <col min="4609" max="4609" width="9.28515625" style="908" customWidth="1"/>
    <col min="4610" max="4852" width="9.140625" style="908"/>
    <col min="4853" max="4853" width="11.7109375" style="908" bestFit="1" customWidth="1"/>
    <col min="4854" max="4856" width="0" style="908" hidden="1" customWidth="1"/>
    <col min="4857" max="4859" width="9.140625" style="908" customWidth="1"/>
    <col min="4860" max="4860" width="9.7109375" style="908" customWidth="1"/>
    <col min="4861" max="4861" width="9.140625" style="908" customWidth="1"/>
    <col min="4862" max="4863" width="9.28515625" style="908" bestFit="1" customWidth="1"/>
    <col min="4864" max="4864" width="10.85546875" style="908" bestFit="1" customWidth="1"/>
    <col min="4865" max="4865" width="9.28515625" style="908" customWidth="1"/>
    <col min="4866" max="5108" width="9.140625" style="908"/>
    <col min="5109" max="5109" width="11.7109375" style="908" bestFit="1" customWidth="1"/>
    <col min="5110" max="5112" width="0" style="908" hidden="1" customWidth="1"/>
    <col min="5113" max="5115" width="9.140625" style="908" customWidth="1"/>
    <col min="5116" max="5116" width="9.7109375" style="908" customWidth="1"/>
    <col min="5117" max="5117" width="9.140625" style="908" customWidth="1"/>
    <col min="5118" max="5119" width="9.28515625" style="908" bestFit="1" customWidth="1"/>
    <col min="5120" max="5120" width="10.85546875" style="908" bestFit="1" customWidth="1"/>
    <col min="5121" max="5121" width="9.28515625" style="908" customWidth="1"/>
    <col min="5122" max="5364" width="9.140625" style="908"/>
    <col min="5365" max="5365" width="11.7109375" style="908" bestFit="1" customWidth="1"/>
    <col min="5366" max="5368" width="0" style="908" hidden="1" customWidth="1"/>
    <col min="5369" max="5371" width="9.140625" style="908" customWidth="1"/>
    <col min="5372" max="5372" width="9.7109375" style="908" customWidth="1"/>
    <col min="5373" max="5373" width="9.140625" style="908" customWidth="1"/>
    <col min="5374" max="5375" width="9.28515625" style="908" bestFit="1" customWidth="1"/>
    <col min="5376" max="5376" width="10.85546875" style="908" bestFit="1" customWidth="1"/>
    <col min="5377" max="5377" width="9.28515625" style="908" customWidth="1"/>
    <col min="5378" max="5620" width="9.140625" style="908"/>
    <col min="5621" max="5621" width="11.7109375" style="908" bestFit="1" customWidth="1"/>
    <col min="5622" max="5624" width="0" style="908" hidden="1" customWidth="1"/>
    <col min="5625" max="5627" width="9.140625" style="908" customWidth="1"/>
    <col min="5628" max="5628" width="9.7109375" style="908" customWidth="1"/>
    <col min="5629" max="5629" width="9.140625" style="908" customWidth="1"/>
    <col min="5630" max="5631" width="9.28515625" style="908" bestFit="1" customWidth="1"/>
    <col min="5632" max="5632" width="10.85546875" style="908" bestFit="1" customWidth="1"/>
    <col min="5633" max="5633" width="9.28515625" style="908" customWidth="1"/>
    <col min="5634" max="5876" width="9.140625" style="908"/>
    <col min="5877" max="5877" width="11.7109375" style="908" bestFit="1" customWidth="1"/>
    <col min="5878" max="5880" width="0" style="908" hidden="1" customWidth="1"/>
    <col min="5881" max="5883" width="9.140625" style="908" customWidth="1"/>
    <col min="5884" max="5884" width="9.7109375" style="908" customWidth="1"/>
    <col min="5885" max="5885" width="9.140625" style="908" customWidth="1"/>
    <col min="5886" max="5887" width="9.28515625" style="908" bestFit="1" customWidth="1"/>
    <col min="5888" max="5888" width="10.85546875" style="908" bestFit="1" customWidth="1"/>
    <col min="5889" max="5889" width="9.28515625" style="908" customWidth="1"/>
    <col min="5890" max="6132" width="9.140625" style="908"/>
    <col min="6133" max="6133" width="11.7109375" style="908" bestFit="1" customWidth="1"/>
    <col min="6134" max="6136" width="0" style="908" hidden="1" customWidth="1"/>
    <col min="6137" max="6139" width="9.140625" style="908" customWidth="1"/>
    <col min="6140" max="6140" width="9.7109375" style="908" customWidth="1"/>
    <col min="6141" max="6141" width="9.140625" style="908" customWidth="1"/>
    <col min="6142" max="6143" width="9.28515625" style="908" bestFit="1" customWidth="1"/>
    <col min="6144" max="6144" width="10.85546875" style="908" bestFit="1" customWidth="1"/>
    <col min="6145" max="6145" width="9.28515625" style="908" customWidth="1"/>
    <col min="6146" max="6388" width="9.140625" style="908"/>
    <col min="6389" max="6389" width="11.7109375" style="908" bestFit="1" customWidth="1"/>
    <col min="6390" max="6392" width="0" style="908" hidden="1" customWidth="1"/>
    <col min="6393" max="6395" width="9.140625" style="908" customWidth="1"/>
    <col min="6396" max="6396" width="9.7109375" style="908" customWidth="1"/>
    <col min="6397" max="6397" width="9.140625" style="908" customWidth="1"/>
    <col min="6398" max="6399" width="9.28515625" style="908" bestFit="1" customWidth="1"/>
    <col min="6400" max="6400" width="10.85546875" style="908" bestFit="1" customWidth="1"/>
    <col min="6401" max="6401" width="9.28515625" style="908" customWidth="1"/>
    <col min="6402" max="6644" width="9.140625" style="908"/>
    <col min="6645" max="6645" width="11.7109375" style="908" bestFit="1" customWidth="1"/>
    <col min="6646" max="6648" width="0" style="908" hidden="1" customWidth="1"/>
    <col min="6649" max="6651" width="9.140625" style="908" customWidth="1"/>
    <col min="6652" max="6652" width="9.7109375" style="908" customWidth="1"/>
    <col min="6653" max="6653" width="9.140625" style="908" customWidth="1"/>
    <col min="6654" max="6655" width="9.28515625" style="908" bestFit="1" customWidth="1"/>
    <col min="6656" max="6656" width="10.85546875" style="908" bestFit="1" customWidth="1"/>
    <col min="6657" max="6657" width="9.28515625" style="908" customWidth="1"/>
    <col min="6658" max="6900" width="9.140625" style="908"/>
    <col min="6901" max="6901" width="11.7109375" style="908" bestFit="1" customWidth="1"/>
    <col min="6902" max="6904" width="0" style="908" hidden="1" customWidth="1"/>
    <col min="6905" max="6907" width="9.140625" style="908" customWidth="1"/>
    <col min="6908" max="6908" width="9.7109375" style="908" customWidth="1"/>
    <col min="6909" max="6909" width="9.140625" style="908" customWidth="1"/>
    <col min="6910" max="6911" width="9.28515625" style="908" bestFit="1" customWidth="1"/>
    <col min="6912" max="6912" width="10.85546875" style="908" bestFit="1" customWidth="1"/>
    <col min="6913" max="6913" width="9.28515625" style="908" customWidth="1"/>
    <col min="6914" max="7156" width="9.140625" style="908"/>
    <col min="7157" max="7157" width="11.7109375" style="908" bestFit="1" customWidth="1"/>
    <col min="7158" max="7160" width="0" style="908" hidden="1" customWidth="1"/>
    <col min="7161" max="7163" width="9.140625" style="908" customWidth="1"/>
    <col min="7164" max="7164" width="9.7109375" style="908" customWidth="1"/>
    <col min="7165" max="7165" width="9.140625" style="908" customWidth="1"/>
    <col min="7166" max="7167" width="9.28515625" style="908" bestFit="1" customWidth="1"/>
    <col min="7168" max="7168" width="10.85546875" style="908" bestFit="1" customWidth="1"/>
    <col min="7169" max="7169" width="9.28515625" style="908" customWidth="1"/>
    <col min="7170" max="7412" width="9.140625" style="908"/>
    <col min="7413" max="7413" width="11.7109375" style="908" bestFit="1" customWidth="1"/>
    <col min="7414" max="7416" width="0" style="908" hidden="1" customWidth="1"/>
    <col min="7417" max="7419" width="9.140625" style="908" customWidth="1"/>
    <col min="7420" max="7420" width="9.7109375" style="908" customWidth="1"/>
    <col min="7421" max="7421" width="9.140625" style="908" customWidth="1"/>
    <col min="7422" max="7423" width="9.28515625" style="908" bestFit="1" customWidth="1"/>
    <col min="7424" max="7424" width="10.85546875" style="908" bestFit="1" customWidth="1"/>
    <col min="7425" max="7425" width="9.28515625" style="908" customWidth="1"/>
    <col min="7426" max="7668" width="9.140625" style="908"/>
    <col min="7669" max="7669" width="11.7109375" style="908" bestFit="1" customWidth="1"/>
    <col min="7670" max="7672" width="0" style="908" hidden="1" customWidth="1"/>
    <col min="7673" max="7675" width="9.140625" style="908" customWidth="1"/>
    <col min="7676" max="7676" width="9.7109375" style="908" customWidth="1"/>
    <col min="7677" max="7677" width="9.140625" style="908" customWidth="1"/>
    <col min="7678" max="7679" width="9.28515625" style="908" bestFit="1" customWidth="1"/>
    <col min="7680" max="7680" width="10.85546875" style="908" bestFit="1" customWidth="1"/>
    <col min="7681" max="7681" width="9.28515625" style="908" customWidth="1"/>
    <col min="7682" max="7924" width="9.140625" style="908"/>
    <col min="7925" max="7925" width="11.7109375" style="908" bestFit="1" customWidth="1"/>
    <col min="7926" max="7928" width="0" style="908" hidden="1" customWidth="1"/>
    <col min="7929" max="7931" width="9.140625" style="908" customWidth="1"/>
    <col min="7932" max="7932" width="9.7109375" style="908" customWidth="1"/>
    <col min="7933" max="7933" width="9.140625" style="908" customWidth="1"/>
    <col min="7934" max="7935" width="9.28515625" style="908" bestFit="1" customWidth="1"/>
    <col min="7936" max="7936" width="10.85546875" style="908" bestFit="1" customWidth="1"/>
    <col min="7937" max="7937" width="9.28515625" style="908" customWidth="1"/>
    <col min="7938" max="8180" width="9.140625" style="908"/>
    <col min="8181" max="8181" width="11.7109375" style="908" bestFit="1" customWidth="1"/>
    <col min="8182" max="8184" width="0" style="908" hidden="1" customWidth="1"/>
    <col min="8185" max="8187" width="9.140625" style="908" customWidth="1"/>
    <col min="8188" max="8188" width="9.7109375" style="908" customWidth="1"/>
    <col min="8189" max="8189" width="9.140625" style="908" customWidth="1"/>
    <col min="8190" max="8191" width="9.28515625" style="908" bestFit="1" customWidth="1"/>
    <col min="8192" max="8192" width="10.85546875" style="908" bestFit="1" customWidth="1"/>
    <col min="8193" max="8193" width="9.28515625" style="908" customWidth="1"/>
    <col min="8194" max="8436" width="9.140625" style="908"/>
    <col min="8437" max="8437" width="11.7109375" style="908" bestFit="1" customWidth="1"/>
    <col min="8438" max="8440" width="0" style="908" hidden="1" customWidth="1"/>
    <col min="8441" max="8443" width="9.140625" style="908" customWidth="1"/>
    <col min="8444" max="8444" width="9.7109375" style="908" customWidth="1"/>
    <col min="8445" max="8445" width="9.140625" style="908" customWidth="1"/>
    <col min="8446" max="8447" width="9.28515625" style="908" bestFit="1" customWidth="1"/>
    <col min="8448" max="8448" width="10.85546875" style="908" bestFit="1" customWidth="1"/>
    <col min="8449" max="8449" width="9.28515625" style="908" customWidth="1"/>
    <col min="8450" max="8692" width="9.140625" style="908"/>
    <col min="8693" max="8693" width="11.7109375" style="908" bestFit="1" customWidth="1"/>
    <col min="8694" max="8696" width="0" style="908" hidden="1" customWidth="1"/>
    <col min="8697" max="8699" width="9.140625" style="908" customWidth="1"/>
    <col min="8700" max="8700" width="9.7109375" style="908" customWidth="1"/>
    <col min="8701" max="8701" width="9.140625" style="908" customWidth="1"/>
    <col min="8702" max="8703" width="9.28515625" style="908" bestFit="1" customWidth="1"/>
    <col min="8704" max="8704" width="10.85546875" style="908" bestFit="1" customWidth="1"/>
    <col min="8705" max="8705" width="9.28515625" style="908" customWidth="1"/>
    <col min="8706" max="8948" width="9.140625" style="908"/>
    <col min="8949" max="8949" width="11.7109375" style="908" bestFit="1" customWidth="1"/>
    <col min="8950" max="8952" width="0" style="908" hidden="1" customWidth="1"/>
    <col min="8953" max="8955" width="9.140625" style="908" customWidth="1"/>
    <col min="8956" max="8956" width="9.7109375" style="908" customWidth="1"/>
    <col min="8957" max="8957" width="9.140625" style="908" customWidth="1"/>
    <col min="8958" max="8959" width="9.28515625" style="908" bestFit="1" customWidth="1"/>
    <col min="8960" max="8960" width="10.85546875" style="908" bestFit="1" customWidth="1"/>
    <col min="8961" max="8961" width="9.28515625" style="908" customWidth="1"/>
    <col min="8962" max="9204" width="9.140625" style="908"/>
    <col min="9205" max="9205" width="11.7109375" style="908" bestFit="1" customWidth="1"/>
    <col min="9206" max="9208" width="0" style="908" hidden="1" customWidth="1"/>
    <col min="9209" max="9211" width="9.140625" style="908" customWidth="1"/>
    <col min="9212" max="9212" width="9.7109375" style="908" customWidth="1"/>
    <col min="9213" max="9213" width="9.140625" style="908" customWidth="1"/>
    <col min="9214" max="9215" width="9.28515625" style="908" bestFit="1" customWidth="1"/>
    <col min="9216" max="9216" width="10.85546875" style="908" bestFit="1" customWidth="1"/>
    <col min="9217" max="9217" width="9.28515625" style="908" customWidth="1"/>
    <col min="9218" max="9460" width="9.140625" style="908"/>
    <col min="9461" max="9461" width="11.7109375" style="908" bestFit="1" customWidth="1"/>
    <col min="9462" max="9464" width="0" style="908" hidden="1" customWidth="1"/>
    <col min="9465" max="9467" width="9.140625" style="908" customWidth="1"/>
    <col min="9468" max="9468" width="9.7109375" style="908" customWidth="1"/>
    <col min="9469" max="9469" width="9.140625" style="908" customWidth="1"/>
    <col min="9470" max="9471" width="9.28515625" style="908" bestFit="1" customWidth="1"/>
    <col min="9472" max="9472" width="10.85546875" style="908" bestFit="1" customWidth="1"/>
    <col min="9473" max="9473" width="9.28515625" style="908" customWidth="1"/>
    <col min="9474" max="9716" width="9.140625" style="908"/>
    <col min="9717" max="9717" width="11.7109375" style="908" bestFit="1" customWidth="1"/>
    <col min="9718" max="9720" width="0" style="908" hidden="1" customWidth="1"/>
    <col min="9721" max="9723" width="9.140625" style="908" customWidth="1"/>
    <col min="9724" max="9724" width="9.7109375" style="908" customWidth="1"/>
    <col min="9725" max="9725" width="9.140625" style="908" customWidth="1"/>
    <col min="9726" max="9727" width="9.28515625" style="908" bestFit="1" customWidth="1"/>
    <col min="9728" max="9728" width="10.85546875" style="908" bestFit="1" customWidth="1"/>
    <col min="9729" max="9729" width="9.28515625" style="908" customWidth="1"/>
    <col min="9730" max="9972" width="9.140625" style="908"/>
    <col min="9973" max="9973" width="11.7109375" style="908" bestFit="1" customWidth="1"/>
    <col min="9974" max="9976" width="0" style="908" hidden="1" customWidth="1"/>
    <col min="9977" max="9979" width="9.140625" style="908" customWidth="1"/>
    <col min="9980" max="9980" width="9.7109375" style="908" customWidth="1"/>
    <col min="9981" max="9981" width="9.140625" style="908" customWidth="1"/>
    <col min="9982" max="9983" width="9.28515625" style="908" bestFit="1" customWidth="1"/>
    <col min="9984" max="9984" width="10.85546875" style="908" bestFit="1" customWidth="1"/>
    <col min="9985" max="9985" width="9.28515625" style="908" customWidth="1"/>
    <col min="9986" max="10228" width="9.140625" style="908"/>
    <col min="10229" max="10229" width="11.7109375" style="908" bestFit="1" customWidth="1"/>
    <col min="10230" max="10232" width="0" style="908" hidden="1" customWidth="1"/>
    <col min="10233" max="10235" width="9.140625" style="908" customWidth="1"/>
    <col min="10236" max="10236" width="9.7109375" style="908" customWidth="1"/>
    <col min="10237" max="10237" width="9.140625" style="908" customWidth="1"/>
    <col min="10238" max="10239" width="9.28515625" style="908" bestFit="1" customWidth="1"/>
    <col min="10240" max="10240" width="10.85546875" style="908" bestFit="1" customWidth="1"/>
    <col min="10241" max="10241" width="9.28515625" style="908" customWidth="1"/>
    <col min="10242" max="10484" width="9.140625" style="908"/>
    <col min="10485" max="10485" width="11.7109375" style="908" bestFit="1" customWidth="1"/>
    <col min="10486" max="10488" width="0" style="908" hidden="1" customWidth="1"/>
    <col min="10489" max="10491" width="9.140625" style="908" customWidth="1"/>
    <col min="10492" max="10492" width="9.7109375" style="908" customWidth="1"/>
    <col min="10493" max="10493" width="9.140625" style="908" customWidth="1"/>
    <col min="10494" max="10495" width="9.28515625" style="908" bestFit="1" customWidth="1"/>
    <col min="10496" max="10496" width="10.85546875" style="908" bestFit="1" customWidth="1"/>
    <col min="10497" max="10497" width="9.28515625" style="908" customWidth="1"/>
    <col min="10498" max="10740" width="9.140625" style="908"/>
    <col min="10741" max="10741" width="11.7109375" style="908" bestFit="1" customWidth="1"/>
    <col min="10742" max="10744" width="0" style="908" hidden="1" customWidth="1"/>
    <col min="10745" max="10747" width="9.140625" style="908" customWidth="1"/>
    <col min="10748" max="10748" width="9.7109375" style="908" customWidth="1"/>
    <col min="10749" max="10749" width="9.140625" style="908" customWidth="1"/>
    <col min="10750" max="10751" width="9.28515625" style="908" bestFit="1" customWidth="1"/>
    <col min="10752" max="10752" width="10.85546875" style="908" bestFit="1" customWidth="1"/>
    <col min="10753" max="10753" width="9.28515625" style="908" customWidth="1"/>
    <col min="10754" max="10996" width="9.140625" style="908"/>
    <col min="10997" max="10997" width="11.7109375" style="908" bestFit="1" customWidth="1"/>
    <col min="10998" max="11000" width="0" style="908" hidden="1" customWidth="1"/>
    <col min="11001" max="11003" width="9.140625" style="908" customWidth="1"/>
    <col min="11004" max="11004" width="9.7109375" style="908" customWidth="1"/>
    <col min="11005" max="11005" width="9.140625" style="908" customWidth="1"/>
    <col min="11006" max="11007" width="9.28515625" style="908" bestFit="1" customWidth="1"/>
    <col min="11008" max="11008" width="10.85546875" style="908" bestFit="1" customWidth="1"/>
    <col min="11009" max="11009" width="9.28515625" style="908" customWidth="1"/>
    <col min="11010" max="11252" width="9.140625" style="908"/>
    <col min="11253" max="11253" width="11.7109375" style="908" bestFit="1" customWidth="1"/>
    <col min="11254" max="11256" width="0" style="908" hidden="1" customWidth="1"/>
    <col min="11257" max="11259" width="9.140625" style="908" customWidth="1"/>
    <col min="11260" max="11260" width="9.7109375" style="908" customWidth="1"/>
    <col min="11261" max="11261" width="9.140625" style="908" customWidth="1"/>
    <col min="11262" max="11263" width="9.28515625" style="908" bestFit="1" customWidth="1"/>
    <col min="11264" max="11264" width="10.85546875" style="908" bestFit="1" customWidth="1"/>
    <col min="11265" max="11265" width="9.28515625" style="908" customWidth="1"/>
    <col min="11266" max="11508" width="9.140625" style="908"/>
    <col min="11509" max="11509" width="11.7109375" style="908" bestFit="1" customWidth="1"/>
    <col min="11510" max="11512" width="0" style="908" hidden="1" customWidth="1"/>
    <col min="11513" max="11515" width="9.140625" style="908" customWidth="1"/>
    <col min="11516" max="11516" width="9.7109375" style="908" customWidth="1"/>
    <col min="11517" max="11517" width="9.140625" style="908" customWidth="1"/>
    <col min="11518" max="11519" width="9.28515625" style="908" bestFit="1" customWidth="1"/>
    <col min="11520" max="11520" width="10.85546875" style="908" bestFit="1" customWidth="1"/>
    <col min="11521" max="11521" width="9.28515625" style="908" customWidth="1"/>
    <col min="11522" max="11764" width="9.140625" style="908"/>
    <col min="11765" max="11765" width="11.7109375" style="908" bestFit="1" customWidth="1"/>
    <col min="11766" max="11768" width="0" style="908" hidden="1" customWidth="1"/>
    <col min="11769" max="11771" width="9.140625" style="908" customWidth="1"/>
    <col min="11772" max="11772" width="9.7109375" style="908" customWidth="1"/>
    <col min="11773" max="11773" width="9.140625" style="908" customWidth="1"/>
    <col min="11774" max="11775" width="9.28515625" style="908" bestFit="1" customWidth="1"/>
    <col min="11776" max="11776" width="10.85546875" style="908" bestFit="1" customWidth="1"/>
    <col min="11777" max="11777" width="9.28515625" style="908" customWidth="1"/>
    <col min="11778" max="12020" width="9.140625" style="908"/>
    <col min="12021" max="12021" width="11.7109375" style="908" bestFit="1" customWidth="1"/>
    <col min="12022" max="12024" width="0" style="908" hidden="1" customWidth="1"/>
    <col min="12025" max="12027" width="9.140625" style="908" customWidth="1"/>
    <col min="12028" max="12028" width="9.7109375" style="908" customWidth="1"/>
    <col min="12029" max="12029" width="9.140625" style="908" customWidth="1"/>
    <col min="12030" max="12031" width="9.28515625" style="908" bestFit="1" customWidth="1"/>
    <col min="12032" max="12032" width="10.85546875" style="908" bestFit="1" customWidth="1"/>
    <col min="12033" max="12033" width="9.28515625" style="908" customWidth="1"/>
    <col min="12034" max="12276" width="9.140625" style="908"/>
    <col min="12277" max="12277" width="11.7109375" style="908" bestFit="1" customWidth="1"/>
    <col min="12278" max="12280" width="0" style="908" hidden="1" customWidth="1"/>
    <col min="12281" max="12283" width="9.140625" style="908" customWidth="1"/>
    <col min="12284" max="12284" width="9.7109375" style="908" customWidth="1"/>
    <col min="12285" max="12285" width="9.140625" style="908" customWidth="1"/>
    <col min="12286" max="12287" width="9.28515625" style="908" bestFit="1" customWidth="1"/>
    <col min="12288" max="12288" width="10.85546875" style="908" bestFit="1" customWidth="1"/>
    <col min="12289" max="12289" width="9.28515625" style="908" customWidth="1"/>
    <col min="12290" max="12532" width="9.140625" style="908"/>
    <col min="12533" max="12533" width="11.7109375" style="908" bestFit="1" customWidth="1"/>
    <col min="12534" max="12536" width="0" style="908" hidden="1" customWidth="1"/>
    <col min="12537" max="12539" width="9.140625" style="908" customWidth="1"/>
    <col min="12540" max="12540" width="9.7109375" style="908" customWidth="1"/>
    <col min="12541" max="12541" width="9.140625" style="908" customWidth="1"/>
    <col min="12542" max="12543" width="9.28515625" style="908" bestFit="1" customWidth="1"/>
    <col min="12544" max="12544" width="10.85546875" style="908" bestFit="1" customWidth="1"/>
    <col min="12545" max="12545" width="9.28515625" style="908" customWidth="1"/>
    <col min="12546" max="12788" width="9.140625" style="908"/>
    <col min="12789" max="12789" width="11.7109375" style="908" bestFit="1" customWidth="1"/>
    <col min="12790" max="12792" width="0" style="908" hidden="1" customWidth="1"/>
    <col min="12793" max="12795" width="9.140625" style="908" customWidth="1"/>
    <col min="12796" max="12796" width="9.7109375" style="908" customWidth="1"/>
    <col min="12797" max="12797" width="9.140625" style="908" customWidth="1"/>
    <col min="12798" max="12799" width="9.28515625" style="908" bestFit="1" customWidth="1"/>
    <col min="12800" max="12800" width="10.85546875" style="908" bestFit="1" customWidth="1"/>
    <col min="12801" max="12801" width="9.28515625" style="908" customWidth="1"/>
    <col min="12802" max="13044" width="9.140625" style="908"/>
    <col min="13045" max="13045" width="11.7109375" style="908" bestFit="1" customWidth="1"/>
    <col min="13046" max="13048" width="0" style="908" hidden="1" customWidth="1"/>
    <col min="13049" max="13051" width="9.140625" style="908" customWidth="1"/>
    <col min="13052" max="13052" width="9.7109375" style="908" customWidth="1"/>
    <col min="13053" max="13053" width="9.140625" style="908" customWidth="1"/>
    <col min="13054" max="13055" width="9.28515625" style="908" bestFit="1" customWidth="1"/>
    <col min="13056" max="13056" width="10.85546875" style="908" bestFit="1" customWidth="1"/>
    <col min="13057" max="13057" width="9.28515625" style="908" customWidth="1"/>
    <col min="13058" max="13300" width="9.140625" style="908"/>
    <col min="13301" max="13301" width="11.7109375" style="908" bestFit="1" customWidth="1"/>
    <col min="13302" max="13304" width="0" style="908" hidden="1" customWidth="1"/>
    <col min="13305" max="13307" width="9.140625" style="908" customWidth="1"/>
    <col min="13308" max="13308" width="9.7109375" style="908" customWidth="1"/>
    <col min="13309" max="13309" width="9.140625" style="908" customWidth="1"/>
    <col min="13310" max="13311" width="9.28515625" style="908" bestFit="1" customWidth="1"/>
    <col min="13312" max="13312" width="10.85546875" style="908" bestFit="1" customWidth="1"/>
    <col min="13313" max="13313" width="9.28515625" style="908" customWidth="1"/>
    <col min="13314" max="13556" width="9.140625" style="908"/>
    <col min="13557" max="13557" width="11.7109375" style="908" bestFit="1" customWidth="1"/>
    <col min="13558" max="13560" width="0" style="908" hidden="1" customWidth="1"/>
    <col min="13561" max="13563" width="9.140625" style="908" customWidth="1"/>
    <col min="13564" max="13564" width="9.7109375" style="908" customWidth="1"/>
    <col min="13565" max="13565" width="9.140625" style="908" customWidth="1"/>
    <col min="13566" max="13567" width="9.28515625" style="908" bestFit="1" customWidth="1"/>
    <col min="13568" max="13568" width="10.85546875" style="908" bestFit="1" customWidth="1"/>
    <col min="13569" max="13569" width="9.28515625" style="908" customWidth="1"/>
    <col min="13570" max="13812" width="9.140625" style="908"/>
    <col min="13813" max="13813" width="11.7109375" style="908" bestFit="1" customWidth="1"/>
    <col min="13814" max="13816" width="0" style="908" hidden="1" customWidth="1"/>
    <col min="13817" max="13819" width="9.140625" style="908" customWidth="1"/>
    <col min="13820" max="13820" width="9.7109375" style="908" customWidth="1"/>
    <col min="13821" max="13821" width="9.140625" style="908" customWidth="1"/>
    <col min="13822" max="13823" width="9.28515625" style="908" bestFit="1" customWidth="1"/>
    <col min="13824" max="13824" width="10.85546875" style="908" bestFit="1" customWidth="1"/>
    <col min="13825" max="13825" width="9.28515625" style="908" customWidth="1"/>
    <col min="13826" max="14068" width="9.140625" style="908"/>
    <col min="14069" max="14069" width="11.7109375" style="908" bestFit="1" customWidth="1"/>
    <col min="14070" max="14072" width="0" style="908" hidden="1" customWidth="1"/>
    <col min="14073" max="14075" width="9.140625" style="908" customWidth="1"/>
    <col min="14076" max="14076" width="9.7109375" style="908" customWidth="1"/>
    <col min="14077" max="14077" width="9.140625" style="908" customWidth="1"/>
    <col min="14078" max="14079" width="9.28515625" style="908" bestFit="1" customWidth="1"/>
    <col min="14080" max="14080" width="10.85546875" style="908" bestFit="1" customWidth="1"/>
    <col min="14081" max="14081" width="9.28515625" style="908" customWidth="1"/>
    <col min="14082" max="14324" width="9.140625" style="908"/>
    <col min="14325" max="14325" width="11.7109375" style="908" bestFit="1" customWidth="1"/>
    <col min="14326" max="14328" width="0" style="908" hidden="1" customWidth="1"/>
    <col min="14329" max="14331" width="9.140625" style="908" customWidth="1"/>
    <col min="14332" max="14332" width="9.7109375" style="908" customWidth="1"/>
    <col min="14333" max="14333" width="9.140625" style="908" customWidth="1"/>
    <col min="14334" max="14335" width="9.28515625" style="908" bestFit="1" customWidth="1"/>
    <col min="14336" max="14336" width="10.85546875" style="908" bestFit="1" customWidth="1"/>
    <col min="14337" max="14337" width="9.28515625" style="908" customWidth="1"/>
    <col min="14338" max="14580" width="9.140625" style="908"/>
    <col min="14581" max="14581" width="11.7109375" style="908" bestFit="1" customWidth="1"/>
    <col min="14582" max="14584" width="0" style="908" hidden="1" customWidth="1"/>
    <col min="14585" max="14587" width="9.140625" style="908" customWidth="1"/>
    <col min="14588" max="14588" width="9.7109375" style="908" customWidth="1"/>
    <col min="14589" max="14589" width="9.140625" style="908" customWidth="1"/>
    <col min="14590" max="14591" width="9.28515625" style="908" bestFit="1" customWidth="1"/>
    <col min="14592" max="14592" width="10.85546875" style="908" bestFit="1" customWidth="1"/>
    <col min="14593" max="14593" width="9.28515625" style="908" customWidth="1"/>
    <col min="14594" max="14836" width="9.140625" style="908"/>
    <col min="14837" max="14837" width="11.7109375" style="908" bestFit="1" customWidth="1"/>
    <col min="14838" max="14840" width="0" style="908" hidden="1" customWidth="1"/>
    <col min="14841" max="14843" width="9.140625" style="908" customWidth="1"/>
    <col min="14844" max="14844" width="9.7109375" style="908" customWidth="1"/>
    <col min="14845" max="14845" width="9.140625" style="908" customWidth="1"/>
    <col min="14846" max="14847" width="9.28515625" style="908" bestFit="1" customWidth="1"/>
    <col min="14848" max="14848" width="10.85546875" style="908" bestFit="1" customWidth="1"/>
    <col min="14849" max="14849" width="9.28515625" style="908" customWidth="1"/>
    <col min="14850" max="15092" width="9.140625" style="908"/>
    <col min="15093" max="15093" width="11.7109375" style="908" bestFit="1" customWidth="1"/>
    <col min="15094" max="15096" width="0" style="908" hidden="1" customWidth="1"/>
    <col min="15097" max="15099" width="9.140625" style="908" customWidth="1"/>
    <col min="15100" max="15100" width="9.7109375" style="908" customWidth="1"/>
    <col min="15101" max="15101" width="9.140625" style="908" customWidth="1"/>
    <col min="15102" max="15103" width="9.28515625" style="908" bestFit="1" customWidth="1"/>
    <col min="15104" max="15104" width="10.85546875" style="908" bestFit="1" customWidth="1"/>
    <col min="15105" max="15105" width="9.28515625" style="908" customWidth="1"/>
    <col min="15106" max="15348" width="9.140625" style="908"/>
    <col min="15349" max="15349" width="11.7109375" style="908" bestFit="1" customWidth="1"/>
    <col min="15350" max="15352" width="0" style="908" hidden="1" customWidth="1"/>
    <col min="15353" max="15355" width="9.140625" style="908" customWidth="1"/>
    <col min="15356" max="15356" width="9.7109375" style="908" customWidth="1"/>
    <col min="15357" max="15357" width="9.140625" style="908" customWidth="1"/>
    <col min="15358" max="15359" width="9.28515625" style="908" bestFit="1" customWidth="1"/>
    <col min="15360" max="15360" width="10.85546875" style="908" bestFit="1" customWidth="1"/>
    <col min="15361" max="15361" width="9.28515625" style="908" customWidth="1"/>
    <col min="15362" max="15604" width="9.140625" style="908"/>
    <col min="15605" max="15605" width="11.7109375" style="908" bestFit="1" customWidth="1"/>
    <col min="15606" max="15608" width="0" style="908" hidden="1" customWidth="1"/>
    <col min="15609" max="15611" width="9.140625" style="908" customWidth="1"/>
    <col min="15612" max="15612" width="9.7109375" style="908" customWidth="1"/>
    <col min="15613" max="15613" width="9.140625" style="908" customWidth="1"/>
    <col min="15614" max="15615" width="9.28515625" style="908" bestFit="1" customWidth="1"/>
    <col min="15616" max="15616" width="10.85546875" style="908" bestFit="1" customWidth="1"/>
    <col min="15617" max="15617" width="9.28515625" style="908" customWidth="1"/>
    <col min="15618" max="15860" width="9.140625" style="908"/>
    <col min="15861" max="15861" width="11.7109375" style="908" bestFit="1" customWidth="1"/>
    <col min="15862" max="15864" width="0" style="908" hidden="1" customWidth="1"/>
    <col min="15865" max="15867" width="9.140625" style="908" customWidth="1"/>
    <col min="15868" max="15868" width="9.7109375" style="908" customWidth="1"/>
    <col min="15869" max="15869" width="9.140625" style="908" customWidth="1"/>
    <col min="15870" max="15871" width="9.28515625" style="908" bestFit="1" customWidth="1"/>
    <col min="15872" max="15872" width="10.85546875" style="908" bestFit="1" customWidth="1"/>
    <col min="15873" max="15873" width="9.28515625" style="908" customWidth="1"/>
    <col min="15874" max="16116" width="9.140625" style="908"/>
    <col min="16117" max="16117" width="11.7109375" style="908" bestFit="1" customWidth="1"/>
    <col min="16118" max="16120" width="0" style="908" hidden="1" customWidth="1"/>
    <col min="16121" max="16123" width="9.140625" style="908" customWidth="1"/>
    <col min="16124" max="16124" width="9.7109375" style="908" customWidth="1"/>
    <col min="16125" max="16125" width="9.140625" style="908" customWidth="1"/>
    <col min="16126" max="16127" width="9.28515625" style="908" bestFit="1" customWidth="1"/>
    <col min="16128" max="16128" width="10.85546875" style="908" bestFit="1" customWidth="1"/>
    <col min="16129" max="16129" width="9.28515625" style="908" customWidth="1"/>
    <col min="16130" max="16384" width="9.140625" style="908"/>
  </cols>
  <sheetData>
    <row r="1" spans="1:10" ht="15.75">
      <c r="A1" s="2220" t="s">
        <v>1466</v>
      </c>
      <c r="B1" s="2220"/>
      <c r="C1" s="2220"/>
      <c r="D1" s="2220"/>
      <c r="E1" s="2220"/>
      <c r="F1" s="2220"/>
      <c r="G1" s="2220"/>
      <c r="H1" s="2220"/>
      <c r="I1" s="2220"/>
      <c r="J1" s="2220"/>
    </row>
    <row r="2" spans="1:10" ht="15.75">
      <c r="A2" s="2221" t="s">
        <v>73</v>
      </c>
      <c r="B2" s="2221"/>
      <c r="C2" s="2221"/>
      <c r="D2" s="2221"/>
      <c r="E2" s="2221"/>
      <c r="F2" s="2221"/>
      <c r="G2" s="2221"/>
      <c r="H2" s="2221"/>
      <c r="I2" s="2221"/>
      <c r="J2" s="2221"/>
    </row>
    <row r="3" spans="1:10" ht="15.75">
      <c r="A3" s="2222" t="s">
        <v>1458</v>
      </c>
      <c r="B3" s="2222"/>
      <c r="C3" s="2222"/>
      <c r="D3" s="2222"/>
      <c r="E3" s="2222"/>
      <c r="F3" s="2222"/>
      <c r="G3" s="2222"/>
      <c r="H3" s="2222"/>
      <c r="I3" s="2222"/>
      <c r="J3" s="2222"/>
    </row>
    <row r="4" spans="1:10" ht="16.5" thickBot="1">
      <c r="A4" s="2222"/>
      <c r="B4" s="2222"/>
      <c r="C4" s="2222"/>
      <c r="D4" s="2222"/>
      <c r="E4" s="2222"/>
      <c r="F4" s="2222"/>
      <c r="G4" s="2222"/>
      <c r="H4" s="2222"/>
      <c r="I4" s="2222"/>
      <c r="J4" s="2222"/>
    </row>
    <row r="5" spans="1:10" ht="16.5" thickTop="1">
      <c r="A5" s="2223" t="s">
        <v>1229</v>
      </c>
      <c r="B5" s="2225" t="s">
        <v>45</v>
      </c>
      <c r="C5" s="2225"/>
      <c r="D5" s="2225"/>
      <c r="E5" s="2225" t="s">
        <v>44</v>
      </c>
      <c r="F5" s="2225"/>
      <c r="G5" s="2225"/>
      <c r="H5" s="2225" t="s">
        <v>56</v>
      </c>
      <c r="I5" s="2225"/>
      <c r="J5" s="2226"/>
    </row>
    <row r="6" spans="1:10" ht="20.100000000000001" customHeight="1">
      <c r="A6" s="2224"/>
      <c r="B6" s="1863" t="s">
        <v>1465</v>
      </c>
      <c r="C6" s="1863" t="s">
        <v>936</v>
      </c>
      <c r="D6" s="1863" t="s">
        <v>1464</v>
      </c>
      <c r="E6" s="1863" t="s">
        <v>1465</v>
      </c>
      <c r="F6" s="1863" t="s">
        <v>936</v>
      </c>
      <c r="G6" s="1863" t="s">
        <v>1464</v>
      </c>
      <c r="H6" s="1863" t="s">
        <v>1465</v>
      </c>
      <c r="I6" s="1863" t="s">
        <v>936</v>
      </c>
      <c r="J6" s="1862" t="s">
        <v>1464</v>
      </c>
    </row>
    <row r="7" spans="1:10" ht="24.95" customHeight="1">
      <c r="A7" s="1861" t="s">
        <v>664</v>
      </c>
      <c r="B7" s="1860">
        <v>2.29</v>
      </c>
      <c r="C7" s="1859">
        <v>3.4</v>
      </c>
      <c r="D7" s="1858">
        <f t="shared" ref="D7:D18" si="0">B7-C7</f>
        <v>-1.1099999999999999</v>
      </c>
      <c r="E7" s="1860">
        <v>4.1913131654554689</v>
      </c>
      <c r="F7" s="1859">
        <v>3.69</v>
      </c>
      <c r="G7" s="1858">
        <f t="shared" ref="G7:G18" si="1">E7-F7</f>
        <v>0.501313165455469</v>
      </c>
      <c r="H7" s="1853">
        <v>6.95</v>
      </c>
      <c r="I7" s="1853">
        <v>3.28</v>
      </c>
      <c r="J7" s="1951">
        <f>H7-I7</f>
        <v>3.6700000000000004</v>
      </c>
    </row>
    <row r="8" spans="1:10" ht="24.95" customHeight="1">
      <c r="A8" s="1856" t="s">
        <v>663</v>
      </c>
      <c r="B8" s="1853">
        <v>3.39</v>
      </c>
      <c r="C8" s="1854">
        <v>3.3</v>
      </c>
      <c r="D8" s="1853">
        <f t="shared" si="0"/>
        <v>9.0000000000000302E-2</v>
      </c>
      <c r="E8" s="1853">
        <v>3.8690226949166657</v>
      </c>
      <c r="F8" s="1854">
        <v>3.7</v>
      </c>
      <c r="G8" s="1853">
        <f t="shared" si="1"/>
        <v>0.16902269491666555</v>
      </c>
      <c r="H8" s="1853">
        <v>6.16</v>
      </c>
      <c r="I8" s="1853">
        <v>3.99</v>
      </c>
      <c r="J8" s="1952">
        <f>H8-I8</f>
        <v>2.17</v>
      </c>
    </row>
    <row r="9" spans="1:10" ht="24.95" customHeight="1">
      <c r="A9" s="1856" t="s">
        <v>662</v>
      </c>
      <c r="B9" s="1855">
        <v>3.1</v>
      </c>
      <c r="C9" s="1854">
        <v>3.6</v>
      </c>
      <c r="D9" s="1853">
        <f t="shared" si="0"/>
        <v>-0.5</v>
      </c>
      <c r="E9" s="1855">
        <v>4.6796377054679539</v>
      </c>
      <c r="F9" s="1854">
        <v>3.38</v>
      </c>
      <c r="G9" s="1853">
        <f t="shared" si="1"/>
        <v>1.299637705467954</v>
      </c>
      <c r="H9" s="1853">
        <v>6.21</v>
      </c>
      <c r="I9" s="1853">
        <v>4.62</v>
      </c>
      <c r="J9" s="1952">
        <f>H9-I9</f>
        <v>1.5899999999999999</v>
      </c>
    </row>
    <row r="10" spans="1:10" ht="24.95" customHeight="1">
      <c r="A10" s="1856" t="s">
        <v>661</v>
      </c>
      <c r="B10" s="1855">
        <v>3.85</v>
      </c>
      <c r="C10" s="1854">
        <v>4.88</v>
      </c>
      <c r="D10" s="1853">
        <f t="shared" si="0"/>
        <v>-1.0299999999999998</v>
      </c>
      <c r="E10" s="1855">
        <v>4.1459999999999999</v>
      </c>
      <c r="F10" s="1854">
        <v>2.33</v>
      </c>
      <c r="G10" s="1853">
        <f t="shared" si="1"/>
        <v>1.8159999999999998</v>
      </c>
      <c r="H10" s="1853">
        <v>5.76</v>
      </c>
      <c r="I10" s="1853">
        <v>5.54</v>
      </c>
      <c r="J10" s="1952">
        <f>H10-I10</f>
        <v>0.21999999999999975</v>
      </c>
    </row>
    <row r="11" spans="1:10" ht="24.95" customHeight="1">
      <c r="A11" s="1856" t="s">
        <v>660</v>
      </c>
      <c r="B11" s="1855">
        <v>4.16</v>
      </c>
      <c r="C11" s="1854">
        <v>5.2</v>
      </c>
      <c r="D11" s="1853">
        <f t="shared" si="0"/>
        <v>-1.04</v>
      </c>
      <c r="E11" s="1855">
        <v>3.710807204803217</v>
      </c>
      <c r="F11" s="1854">
        <v>2.11</v>
      </c>
      <c r="G11" s="1853">
        <f t="shared" si="1"/>
        <v>1.6008072048032171</v>
      </c>
      <c r="H11" s="1853">
        <v>6.55</v>
      </c>
      <c r="I11" s="1853">
        <v>7.35</v>
      </c>
      <c r="J11" s="1952">
        <f>H11-I11</f>
        <v>-0.79999999999999982</v>
      </c>
    </row>
    <row r="12" spans="1:10" ht="24.95" customHeight="1">
      <c r="A12" s="1856" t="s">
        <v>659</v>
      </c>
      <c r="B12" s="1855">
        <v>4</v>
      </c>
      <c r="C12" s="1854">
        <v>5.07</v>
      </c>
      <c r="D12" s="1853">
        <f t="shared" si="0"/>
        <v>-1.0700000000000003</v>
      </c>
      <c r="E12" s="1855">
        <v>4.5738396624472699</v>
      </c>
      <c r="F12" s="1854">
        <v>2.0499999999999998</v>
      </c>
      <c r="G12" s="1853">
        <f t="shared" si="1"/>
        <v>2.5238396624472701</v>
      </c>
      <c r="H12" s="1852"/>
      <c r="I12" s="1852"/>
      <c r="J12" s="1851"/>
    </row>
    <row r="13" spans="1:10" ht="24.95" customHeight="1">
      <c r="A13" s="1856" t="s">
        <v>658</v>
      </c>
      <c r="B13" s="1855">
        <v>4.99</v>
      </c>
      <c r="C13" s="1854">
        <v>4.4000000000000004</v>
      </c>
      <c r="D13" s="1853">
        <f t="shared" si="0"/>
        <v>0.58999999999999986</v>
      </c>
      <c r="E13" s="1857">
        <v>4.3514784946236489</v>
      </c>
      <c r="F13" s="1854">
        <v>2.57</v>
      </c>
      <c r="G13" s="1853">
        <f t="shared" si="1"/>
        <v>1.781478494623649</v>
      </c>
      <c r="H13" s="1852"/>
      <c r="I13" s="1852"/>
      <c r="J13" s="1851"/>
    </row>
    <row r="14" spans="1:10" ht="24.95" customHeight="1">
      <c r="A14" s="1856" t="s">
        <v>657</v>
      </c>
      <c r="B14" s="1855">
        <v>5.96</v>
      </c>
      <c r="C14" s="1854">
        <v>4.28</v>
      </c>
      <c r="D14" s="1853">
        <f t="shared" si="0"/>
        <v>1.6799999999999997</v>
      </c>
      <c r="E14" s="1857">
        <v>4.1985053321017745</v>
      </c>
      <c r="F14" s="1854">
        <v>2.86</v>
      </c>
      <c r="G14" s="1853">
        <f t="shared" si="1"/>
        <v>1.3385053321017746</v>
      </c>
      <c r="H14" s="1852"/>
      <c r="I14" s="1852"/>
      <c r="J14" s="1851"/>
    </row>
    <row r="15" spans="1:10" ht="24.95" customHeight="1">
      <c r="A15" s="1856" t="s">
        <v>656</v>
      </c>
      <c r="B15" s="1855">
        <v>5.33</v>
      </c>
      <c r="C15" s="1854">
        <v>4.5999999999999996</v>
      </c>
      <c r="D15" s="1853">
        <f t="shared" si="0"/>
        <v>0.73000000000000043</v>
      </c>
      <c r="E15" s="1855">
        <v>4.4347753326081403</v>
      </c>
      <c r="F15" s="1854">
        <v>2.92</v>
      </c>
      <c r="G15" s="1853">
        <f t="shared" si="1"/>
        <v>1.5147753326081403</v>
      </c>
      <c r="H15" s="1852"/>
      <c r="I15" s="1852"/>
      <c r="J15" s="1851"/>
    </row>
    <row r="16" spans="1:10" ht="24.95" customHeight="1">
      <c r="A16" s="1856" t="s">
        <v>655</v>
      </c>
      <c r="B16" s="1855">
        <v>4.0999999999999996</v>
      </c>
      <c r="C16" s="1854">
        <v>4.9000000000000004</v>
      </c>
      <c r="D16" s="1853">
        <f t="shared" si="0"/>
        <v>-0.80000000000000071</v>
      </c>
      <c r="E16" s="1855">
        <v>5.25</v>
      </c>
      <c r="F16" s="1854">
        <v>3.1</v>
      </c>
      <c r="G16" s="1853">
        <f t="shared" si="1"/>
        <v>2.15</v>
      </c>
      <c r="H16" s="1852"/>
      <c r="I16" s="1852"/>
      <c r="J16" s="1851"/>
    </row>
    <row r="17" spans="1:10" ht="24.95" customHeight="1">
      <c r="A17" s="1856" t="s">
        <v>654</v>
      </c>
      <c r="B17" s="1855">
        <v>4.0999999999999996</v>
      </c>
      <c r="C17" s="1854">
        <v>5</v>
      </c>
      <c r="D17" s="1853">
        <f t="shared" si="0"/>
        <v>-0.90000000000000036</v>
      </c>
      <c r="E17" s="1855">
        <v>6.1668882978723474</v>
      </c>
      <c r="F17" s="1854">
        <v>3.2</v>
      </c>
      <c r="G17" s="1853">
        <f t="shared" si="1"/>
        <v>2.9668882978723472</v>
      </c>
      <c r="H17" s="1852"/>
      <c r="I17" s="1852"/>
      <c r="J17" s="1851"/>
    </row>
    <row r="18" spans="1:10" ht="24.95" customHeight="1">
      <c r="A18" s="1856" t="s">
        <v>653</v>
      </c>
      <c r="B18" s="1855">
        <v>4.5999999999999996</v>
      </c>
      <c r="C18" s="1854">
        <v>4.17</v>
      </c>
      <c r="D18" s="1853">
        <f t="shared" si="0"/>
        <v>0.42999999999999972</v>
      </c>
      <c r="E18" s="1855">
        <v>6.020618556701038</v>
      </c>
      <c r="F18" s="1854">
        <v>3.15</v>
      </c>
      <c r="G18" s="1853">
        <f t="shared" si="1"/>
        <v>2.870618556701038</v>
      </c>
      <c r="H18" s="1852"/>
      <c r="I18" s="1852"/>
      <c r="J18" s="1851"/>
    </row>
    <row r="19" spans="1:10" ht="24.95" customHeight="1" thickBot="1">
      <c r="A19" s="1850" t="s">
        <v>1232</v>
      </c>
      <c r="B19" s="1849">
        <f t="shared" ref="B19:J19" si="2">AVERAGE(B7:B18)</f>
        <v>4.1558333333333337</v>
      </c>
      <c r="C19" s="1849">
        <f t="shared" si="2"/>
        <v>4.4000000000000004</v>
      </c>
      <c r="D19" s="1849">
        <f t="shared" si="2"/>
        <v>-0.24416666666666678</v>
      </c>
      <c r="E19" s="1849">
        <f t="shared" si="2"/>
        <v>4.6327405372497941</v>
      </c>
      <c r="F19" s="1849">
        <f t="shared" si="2"/>
        <v>2.9216666666666669</v>
      </c>
      <c r="G19" s="1849">
        <f t="shared" si="2"/>
        <v>1.7110738705831272</v>
      </c>
      <c r="H19" s="1849">
        <f t="shared" si="2"/>
        <v>6.3259999999999996</v>
      </c>
      <c r="I19" s="1849">
        <f t="shared" si="2"/>
        <v>4.9560000000000004</v>
      </c>
      <c r="J19" s="1848">
        <f t="shared" si="2"/>
        <v>1.3699999999999999</v>
      </c>
    </row>
    <row r="20" spans="1:10" ht="14.25" customHeight="1" thickTop="1">
      <c r="A20" s="1847" t="s">
        <v>1463</v>
      </c>
      <c r="B20" s="1846"/>
      <c r="C20" s="1846"/>
      <c r="D20" s="1846"/>
      <c r="E20" s="1846"/>
      <c r="F20" s="1846"/>
    </row>
    <row r="21" spans="1:10" ht="11.25" customHeight="1">
      <c r="A21" s="1846" t="s">
        <v>1462</v>
      </c>
      <c r="B21" s="1843"/>
      <c r="C21" s="1843"/>
      <c r="D21" s="1843"/>
      <c r="E21" s="1843"/>
      <c r="F21" s="1843"/>
      <c r="G21" s="1845"/>
      <c r="H21" s="1845"/>
      <c r="I21" s="1845"/>
      <c r="J21" s="1845"/>
    </row>
    <row r="22" spans="1:10" ht="15.75" customHeight="1">
      <c r="A22" s="1844" t="s">
        <v>1461</v>
      </c>
      <c r="B22" s="1843"/>
      <c r="C22" s="1843"/>
      <c r="D22" s="1843"/>
      <c r="E22" s="1843"/>
      <c r="F22" s="1843"/>
      <c r="G22" s="1843"/>
      <c r="H22" s="1843"/>
      <c r="I22" s="1843"/>
      <c r="J22" s="1843"/>
    </row>
    <row r="23" spans="1:10">
      <c r="A23" s="861"/>
      <c r="B23" s="861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G9" sqref="G9"/>
    </sheetView>
  </sheetViews>
  <sheetFormatPr defaultRowHeight="15.75"/>
  <cols>
    <col min="1" max="1" width="34.42578125" style="1864" bestFit="1" customWidth="1"/>
    <col min="2" max="2" width="10.42578125" style="1864" bestFit="1" customWidth="1"/>
    <col min="3" max="3" width="9.5703125" style="1864" customWidth="1"/>
    <col min="4" max="4" width="10" style="1864" customWidth="1"/>
    <col min="5" max="5" width="9.28515625" style="1864" customWidth="1"/>
    <col min="6" max="6" width="8.85546875" style="2023" customWidth="1"/>
    <col min="7" max="7" width="10.5703125" style="1864" bestFit="1" customWidth="1"/>
    <col min="8" max="8" width="10.140625" style="1864" bestFit="1" customWidth="1"/>
    <col min="9" max="9" width="9.7109375" style="1864" bestFit="1" customWidth="1"/>
    <col min="10" max="10" width="10.28515625" style="1864" bestFit="1" customWidth="1"/>
    <col min="11" max="11" width="9.7109375" style="1864" bestFit="1" customWidth="1"/>
    <col min="12" max="240" width="9.140625" style="1864"/>
    <col min="241" max="241" width="31.85546875" style="1864" bestFit="1" customWidth="1"/>
    <col min="242" max="242" width="12.85546875" style="1864" bestFit="1" customWidth="1"/>
    <col min="243" max="244" width="11.28515625" style="1864" bestFit="1" customWidth="1"/>
    <col min="245" max="245" width="10.7109375" style="1864" bestFit="1" customWidth="1"/>
    <col min="246" max="247" width="11.140625" style="1864" bestFit="1" customWidth="1"/>
    <col min="248" max="251" width="9.42578125" style="1864" bestFit="1" customWidth="1"/>
    <col min="252" max="496" width="9.140625" style="1864"/>
    <col min="497" max="497" width="31.85546875" style="1864" bestFit="1" customWidth="1"/>
    <col min="498" max="498" width="12.85546875" style="1864" bestFit="1" customWidth="1"/>
    <col min="499" max="500" width="11.28515625" style="1864" bestFit="1" customWidth="1"/>
    <col min="501" max="501" width="10.7109375" style="1864" bestFit="1" customWidth="1"/>
    <col min="502" max="503" width="11.140625" style="1864" bestFit="1" customWidth="1"/>
    <col min="504" max="507" width="9.42578125" style="1864" bestFit="1" customWidth="1"/>
    <col min="508" max="752" width="9.140625" style="1864"/>
    <col min="753" max="753" width="31.85546875" style="1864" bestFit="1" customWidth="1"/>
    <col min="754" max="754" width="12.85546875" style="1864" bestFit="1" customWidth="1"/>
    <col min="755" max="756" width="11.28515625" style="1864" bestFit="1" customWidth="1"/>
    <col min="757" max="757" width="10.7109375" style="1864" bestFit="1" customWidth="1"/>
    <col min="758" max="759" width="11.140625" style="1864" bestFit="1" customWidth="1"/>
    <col min="760" max="763" width="9.42578125" style="1864" bestFit="1" customWidth="1"/>
    <col min="764" max="1008" width="9.140625" style="1864"/>
    <col min="1009" max="1009" width="31.85546875" style="1864" bestFit="1" customWidth="1"/>
    <col min="1010" max="1010" width="12.85546875" style="1864" bestFit="1" customWidth="1"/>
    <col min="1011" max="1012" width="11.28515625" style="1864" bestFit="1" customWidth="1"/>
    <col min="1013" max="1013" width="10.7109375" style="1864" bestFit="1" customWidth="1"/>
    <col min="1014" max="1015" width="11.140625" style="1864" bestFit="1" customWidth="1"/>
    <col min="1016" max="1019" width="9.42578125" style="1864" bestFit="1" customWidth="1"/>
    <col min="1020" max="1264" width="9.140625" style="1864"/>
    <col min="1265" max="1265" width="31.85546875" style="1864" bestFit="1" customWidth="1"/>
    <col min="1266" max="1266" width="12.85546875" style="1864" bestFit="1" customWidth="1"/>
    <col min="1267" max="1268" width="11.28515625" style="1864" bestFit="1" customWidth="1"/>
    <col min="1269" max="1269" width="10.7109375" style="1864" bestFit="1" customWidth="1"/>
    <col min="1270" max="1271" width="11.140625" style="1864" bestFit="1" customWidth="1"/>
    <col min="1272" max="1275" width="9.42578125" style="1864" bestFit="1" customWidth="1"/>
    <col min="1276" max="1520" width="9.140625" style="1864"/>
    <col min="1521" max="1521" width="31.85546875" style="1864" bestFit="1" customWidth="1"/>
    <col min="1522" max="1522" width="12.85546875" style="1864" bestFit="1" customWidth="1"/>
    <col min="1523" max="1524" width="11.28515625" style="1864" bestFit="1" customWidth="1"/>
    <col min="1525" max="1525" width="10.7109375" style="1864" bestFit="1" customWidth="1"/>
    <col min="1526" max="1527" width="11.140625" style="1864" bestFit="1" customWidth="1"/>
    <col min="1528" max="1531" width="9.42578125" style="1864" bestFit="1" customWidth="1"/>
    <col min="1532" max="1776" width="9.140625" style="1864"/>
    <col min="1777" max="1777" width="31.85546875" style="1864" bestFit="1" customWidth="1"/>
    <col min="1778" max="1778" width="12.85546875" style="1864" bestFit="1" customWidth="1"/>
    <col min="1779" max="1780" width="11.28515625" style="1864" bestFit="1" customWidth="1"/>
    <col min="1781" max="1781" width="10.7109375" style="1864" bestFit="1" customWidth="1"/>
    <col min="1782" max="1783" width="11.140625" style="1864" bestFit="1" customWidth="1"/>
    <col min="1784" max="1787" width="9.42578125" style="1864" bestFit="1" customWidth="1"/>
    <col min="1788" max="2032" width="9.140625" style="1864"/>
    <col min="2033" max="2033" width="31.85546875" style="1864" bestFit="1" customWidth="1"/>
    <col min="2034" max="2034" width="12.85546875" style="1864" bestFit="1" customWidth="1"/>
    <col min="2035" max="2036" width="11.28515625" style="1864" bestFit="1" customWidth="1"/>
    <col min="2037" max="2037" width="10.7109375" style="1864" bestFit="1" customWidth="1"/>
    <col min="2038" max="2039" width="11.140625" style="1864" bestFit="1" customWidth="1"/>
    <col min="2040" max="2043" width="9.42578125" style="1864" bestFit="1" customWidth="1"/>
    <col min="2044" max="2288" width="9.140625" style="1864"/>
    <col min="2289" max="2289" width="31.85546875" style="1864" bestFit="1" customWidth="1"/>
    <col min="2290" max="2290" width="12.85546875" style="1864" bestFit="1" customWidth="1"/>
    <col min="2291" max="2292" width="11.28515625" style="1864" bestFit="1" customWidth="1"/>
    <col min="2293" max="2293" width="10.7109375" style="1864" bestFit="1" customWidth="1"/>
    <col min="2294" max="2295" width="11.140625" style="1864" bestFit="1" customWidth="1"/>
    <col min="2296" max="2299" width="9.42578125" style="1864" bestFit="1" customWidth="1"/>
    <col min="2300" max="2544" width="9.140625" style="1864"/>
    <col min="2545" max="2545" width="31.85546875" style="1864" bestFit="1" customWidth="1"/>
    <col min="2546" max="2546" width="12.85546875" style="1864" bestFit="1" customWidth="1"/>
    <col min="2547" max="2548" width="11.28515625" style="1864" bestFit="1" customWidth="1"/>
    <col min="2549" max="2549" width="10.7109375" style="1864" bestFit="1" customWidth="1"/>
    <col min="2550" max="2551" width="11.140625" style="1864" bestFit="1" customWidth="1"/>
    <col min="2552" max="2555" width="9.42578125" style="1864" bestFit="1" customWidth="1"/>
    <col min="2556" max="2800" width="9.140625" style="1864"/>
    <col min="2801" max="2801" width="31.85546875" style="1864" bestFit="1" customWidth="1"/>
    <col min="2802" max="2802" width="12.85546875" style="1864" bestFit="1" customWidth="1"/>
    <col min="2803" max="2804" width="11.28515625" style="1864" bestFit="1" customWidth="1"/>
    <col min="2805" max="2805" width="10.7109375" style="1864" bestFit="1" customWidth="1"/>
    <col min="2806" max="2807" width="11.140625" style="1864" bestFit="1" customWidth="1"/>
    <col min="2808" max="2811" width="9.42578125" style="1864" bestFit="1" customWidth="1"/>
    <col min="2812" max="3056" width="9.140625" style="1864"/>
    <col min="3057" max="3057" width="31.85546875" style="1864" bestFit="1" customWidth="1"/>
    <col min="3058" max="3058" width="12.85546875" style="1864" bestFit="1" customWidth="1"/>
    <col min="3059" max="3060" width="11.28515625" style="1864" bestFit="1" customWidth="1"/>
    <col min="3061" max="3061" width="10.7109375" style="1864" bestFit="1" customWidth="1"/>
    <col min="3062" max="3063" width="11.140625" style="1864" bestFit="1" customWidth="1"/>
    <col min="3064" max="3067" width="9.42578125" style="1864" bestFit="1" customWidth="1"/>
    <col min="3068" max="3312" width="9.140625" style="1864"/>
    <col min="3313" max="3313" width="31.85546875" style="1864" bestFit="1" customWidth="1"/>
    <col min="3314" max="3314" width="12.85546875" style="1864" bestFit="1" customWidth="1"/>
    <col min="3315" max="3316" width="11.28515625" style="1864" bestFit="1" customWidth="1"/>
    <col min="3317" max="3317" width="10.7109375" style="1864" bestFit="1" customWidth="1"/>
    <col min="3318" max="3319" width="11.140625" style="1864" bestFit="1" customWidth="1"/>
    <col min="3320" max="3323" width="9.42578125" style="1864" bestFit="1" customWidth="1"/>
    <col min="3324" max="3568" width="9.140625" style="1864"/>
    <col min="3569" max="3569" width="31.85546875" style="1864" bestFit="1" customWidth="1"/>
    <col min="3570" max="3570" width="12.85546875" style="1864" bestFit="1" customWidth="1"/>
    <col min="3571" max="3572" width="11.28515625" style="1864" bestFit="1" customWidth="1"/>
    <col min="3573" max="3573" width="10.7109375" style="1864" bestFit="1" customWidth="1"/>
    <col min="3574" max="3575" width="11.140625" style="1864" bestFit="1" customWidth="1"/>
    <col min="3576" max="3579" width="9.42578125" style="1864" bestFit="1" customWidth="1"/>
    <col min="3580" max="3824" width="9.140625" style="1864"/>
    <col min="3825" max="3825" width="31.85546875" style="1864" bestFit="1" customWidth="1"/>
    <col min="3826" max="3826" width="12.85546875" style="1864" bestFit="1" customWidth="1"/>
    <col min="3827" max="3828" width="11.28515625" style="1864" bestFit="1" customWidth="1"/>
    <col min="3829" max="3829" width="10.7109375" style="1864" bestFit="1" customWidth="1"/>
    <col min="3830" max="3831" width="11.140625" style="1864" bestFit="1" customWidth="1"/>
    <col min="3832" max="3835" width="9.42578125" style="1864" bestFit="1" customWidth="1"/>
    <col min="3836" max="4080" width="9.140625" style="1864"/>
    <col min="4081" max="4081" width="31.85546875" style="1864" bestFit="1" customWidth="1"/>
    <col min="4082" max="4082" width="12.85546875" style="1864" bestFit="1" customWidth="1"/>
    <col min="4083" max="4084" width="11.28515625" style="1864" bestFit="1" customWidth="1"/>
    <col min="4085" max="4085" width="10.7109375" style="1864" bestFit="1" customWidth="1"/>
    <col min="4086" max="4087" width="11.140625" style="1864" bestFit="1" customWidth="1"/>
    <col min="4088" max="4091" width="9.42578125" style="1864" bestFit="1" customWidth="1"/>
    <col min="4092" max="4336" width="9.140625" style="1864"/>
    <col min="4337" max="4337" width="31.85546875" style="1864" bestFit="1" customWidth="1"/>
    <col min="4338" max="4338" width="12.85546875" style="1864" bestFit="1" customWidth="1"/>
    <col min="4339" max="4340" width="11.28515625" style="1864" bestFit="1" customWidth="1"/>
    <col min="4341" max="4341" width="10.7109375" style="1864" bestFit="1" customWidth="1"/>
    <col min="4342" max="4343" width="11.140625" style="1864" bestFit="1" customWidth="1"/>
    <col min="4344" max="4347" width="9.42578125" style="1864" bestFit="1" customWidth="1"/>
    <col min="4348" max="4592" width="9.140625" style="1864"/>
    <col min="4593" max="4593" width="31.85546875" style="1864" bestFit="1" customWidth="1"/>
    <col min="4594" max="4594" width="12.85546875" style="1864" bestFit="1" customWidth="1"/>
    <col min="4595" max="4596" width="11.28515625" style="1864" bestFit="1" customWidth="1"/>
    <col min="4597" max="4597" width="10.7109375" style="1864" bestFit="1" customWidth="1"/>
    <col min="4598" max="4599" width="11.140625" style="1864" bestFit="1" customWidth="1"/>
    <col min="4600" max="4603" width="9.42578125" style="1864" bestFit="1" customWidth="1"/>
    <col min="4604" max="4848" width="9.140625" style="1864"/>
    <col min="4849" max="4849" width="31.85546875" style="1864" bestFit="1" customWidth="1"/>
    <col min="4850" max="4850" width="12.85546875" style="1864" bestFit="1" customWidth="1"/>
    <col min="4851" max="4852" width="11.28515625" style="1864" bestFit="1" customWidth="1"/>
    <col min="4853" max="4853" width="10.7109375" style="1864" bestFit="1" customWidth="1"/>
    <col min="4854" max="4855" width="11.140625" style="1864" bestFit="1" customWidth="1"/>
    <col min="4856" max="4859" width="9.42578125" style="1864" bestFit="1" customWidth="1"/>
    <col min="4860" max="5104" width="9.140625" style="1864"/>
    <col min="5105" max="5105" width="31.85546875" style="1864" bestFit="1" customWidth="1"/>
    <col min="5106" max="5106" width="12.85546875" style="1864" bestFit="1" customWidth="1"/>
    <col min="5107" max="5108" width="11.28515625" style="1864" bestFit="1" customWidth="1"/>
    <col min="5109" max="5109" width="10.7109375" style="1864" bestFit="1" customWidth="1"/>
    <col min="5110" max="5111" width="11.140625" style="1864" bestFit="1" customWidth="1"/>
    <col min="5112" max="5115" width="9.42578125" style="1864" bestFit="1" customWidth="1"/>
    <col min="5116" max="5360" width="9.140625" style="1864"/>
    <col min="5361" max="5361" width="31.85546875" style="1864" bestFit="1" customWidth="1"/>
    <col min="5362" max="5362" width="12.85546875" style="1864" bestFit="1" customWidth="1"/>
    <col min="5363" max="5364" width="11.28515625" style="1864" bestFit="1" customWidth="1"/>
    <col min="5365" max="5365" width="10.7109375" style="1864" bestFit="1" customWidth="1"/>
    <col min="5366" max="5367" width="11.140625" style="1864" bestFit="1" customWidth="1"/>
    <col min="5368" max="5371" width="9.42578125" style="1864" bestFit="1" customWidth="1"/>
    <col min="5372" max="5616" width="9.140625" style="1864"/>
    <col min="5617" max="5617" width="31.85546875" style="1864" bestFit="1" customWidth="1"/>
    <col min="5618" max="5618" width="12.85546875" style="1864" bestFit="1" customWidth="1"/>
    <col min="5619" max="5620" width="11.28515625" style="1864" bestFit="1" customWidth="1"/>
    <col min="5621" max="5621" width="10.7109375" style="1864" bestFit="1" customWidth="1"/>
    <col min="5622" max="5623" width="11.140625" style="1864" bestFit="1" customWidth="1"/>
    <col min="5624" max="5627" width="9.42578125" style="1864" bestFit="1" customWidth="1"/>
    <col min="5628" max="5872" width="9.140625" style="1864"/>
    <col min="5873" max="5873" width="31.85546875" style="1864" bestFit="1" customWidth="1"/>
    <col min="5874" max="5874" width="12.85546875" style="1864" bestFit="1" customWidth="1"/>
    <col min="5875" max="5876" width="11.28515625" style="1864" bestFit="1" customWidth="1"/>
    <col min="5877" max="5877" width="10.7109375" style="1864" bestFit="1" customWidth="1"/>
    <col min="5878" max="5879" width="11.140625" style="1864" bestFit="1" customWidth="1"/>
    <col min="5880" max="5883" width="9.42578125" style="1864" bestFit="1" customWidth="1"/>
    <col min="5884" max="6128" width="9.140625" style="1864"/>
    <col min="6129" max="6129" width="31.85546875" style="1864" bestFit="1" customWidth="1"/>
    <col min="6130" max="6130" width="12.85546875" style="1864" bestFit="1" customWidth="1"/>
    <col min="6131" max="6132" width="11.28515625" style="1864" bestFit="1" customWidth="1"/>
    <col min="6133" max="6133" width="10.7109375" style="1864" bestFit="1" customWidth="1"/>
    <col min="6134" max="6135" width="11.140625" style="1864" bestFit="1" customWidth="1"/>
    <col min="6136" max="6139" width="9.42578125" style="1864" bestFit="1" customWidth="1"/>
    <col min="6140" max="6384" width="9.140625" style="1864"/>
    <col min="6385" max="6385" width="31.85546875" style="1864" bestFit="1" customWidth="1"/>
    <col min="6386" max="6386" width="12.85546875" style="1864" bestFit="1" customWidth="1"/>
    <col min="6387" max="6388" width="11.28515625" style="1864" bestFit="1" customWidth="1"/>
    <col min="6389" max="6389" width="10.7109375" style="1864" bestFit="1" customWidth="1"/>
    <col min="6390" max="6391" width="11.140625" style="1864" bestFit="1" customWidth="1"/>
    <col min="6392" max="6395" width="9.42578125" style="1864" bestFit="1" customWidth="1"/>
    <col min="6396" max="6640" width="9.140625" style="1864"/>
    <col min="6641" max="6641" width="31.85546875" style="1864" bestFit="1" customWidth="1"/>
    <col min="6642" max="6642" width="12.85546875" style="1864" bestFit="1" customWidth="1"/>
    <col min="6643" max="6644" width="11.28515625" style="1864" bestFit="1" customWidth="1"/>
    <col min="6645" max="6645" width="10.7109375" style="1864" bestFit="1" customWidth="1"/>
    <col min="6646" max="6647" width="11.140625" style="1864" bestFit="1" customWidth="1"/>
    <col min="6648" max="6651" width="9.42578125" style="1864" bestFit="1" customWidth="1"/>
    <col min="6652" max="6896" width="9.140625" style="1864"/>
    <col min="6897" max="6897" width="31.85546875" style="1864" bestFit="1" customWidth="1"/>
    <col min="6898" max="6898" width="12.85546875" style="1864" bestFit="1" customWidth="1"/>
    <col min="6899" max="6900" width="11.28515625" style="1864" bestFit="1" customWidth="1"/>
    <col min="6901" max="6901" width="10.7109375" style="1864" bestFit="1" customWidth="1"/>
    <col min="6902" max="6903" width="11.140625" style="1864" bestFit="1" customWidth="1"/>
    <col min="6904" max="6907" width="9.42578125" style="1864" bestFit="1" customWidth="1"/>
    <col min="6908" max="7152" width="9.140625" style="1864"/>
    <col min="7153" max="7153" width="31.85546875" style="1864" bestFit="1" customWidth="1"/>
    <col min="7154" max="7154" width="12.85546875" style="1864" bestFit="1" customWidth="1"/>
    <col min="7155" max="7156" width="11.28515625" style="1864" bestFit="1" customWidth="1"/>
    <col min="7157" max="7157" width="10.7109375" style="1864" bestFit="1" customWidth="1"/>
    <col min="7158" max="7159" width="11.140625" style="1864" bestFit="1" customWidth="1"/>
    <col min="7160" max="7163" width="9.42578125" style="1864" bestFit="1" customWidth="1"/>
    <col min="7164" max="7408" width="9.140625" style="1864"/>
    <col min="7409" max="7409" width="31.85546875" style="1864" bestFit="1" customWidth="1"/>
    <col min="7410" max="7410" width="12.85546875" style="1864" bestFit="1" customWidth="1"/>
    <col min="7411" max="7412" width="11.28515625" style="1864" bestFit="1" customWidth="1"/>
    <col min="7413" max="7413" width="10.7109375" style="1864" bestFit="1" customWidth="1"/>
    <col min="7414" max="7415" width="11.140625" style="1864" bestFit="1" customWidth="1"/>
    <col min="7416" max="7419" width="9.42578125" style="1864" bestFit="1" customWidth="1"/>
    <col min="7420" max="7664" width="9.140625" style="1864"/>
    <col min="7665" max="7665" width="31.85546875" style="1864" bestFit="1" customWidth="1"/>
    <col min="7666" max="7666" width="12.85546875" style="1864" bestFit="1" customWidth="1"/>
    <col min="7667" max="7668" width="11.28515625" style="1864" bestFit="1" customWidth="1"/>
    <col min="7669" max="7669" width="10.7109375" style="1864" bestFit="1" customWidth="1"/>
    <col min="7670" max="7671" width="11.140625" style="1864" bestFit="1" customWidth="1"/>
    <col min="7672" max="7675" width="9.42578125" style="1864" bestFit="1" customWidth="1"/>
    <col min="7676" max="7920" width="9.140625" style="1864"/>
    <col min="7921" max="7921" width="31.85546875" style="1864" bestFit="1" customWidth="1"/>
    <col min="7922" max="7922" width="12.85546875" style="1864" bestFit="1" customWidth="1"/>
    <col min="7923" max="7924" width="11.28515625" style="1864" bestFit="1" customWidth="1"/>
    <col min="7925" max="7925" width="10.7109375" style="1864" bestFit="1" customWidth="1"/>
    <col min="7926" max="7927" width="11.140625" style="1864" bestFit="1" customWidth="1"/>
    <col min="7928" max="7931" width="9.42578125" style="1864" bestFit="1" customWidth="1"/>
    <col min="7932" max="8176" width="9.140625" style="1864"/>
    <col min="8177" max="8177" width="31.85546875" style="1864" bestFit="1" customWidth="1"/>
    <col min="8178" max="8178" width="12.85546875" style="1864" bestFit="1" customWidth="1"/>
    <col min="8179" max="8180" width="11.28515625" style="1864" bestFit="1" customWidth="1"/>
    <col min="8181" max="8181" width="10.7109375" style="1864" bestFit="1" customWidth="1"/>
    <col min="8182" max="8183" width="11.140625" style="1864" bestFit="1" customWidth="1"/>
    <col min="8184" max="8187" width="9.42578125" style="1864" bestFit="1" customWidth="1"/>
    <col min="8188" max="8432" width="9.140625" style="1864"/>
    <col min="8433" max="8433" width="31.85546875" style="1864" bestFit="1" customWidth="1"/>
    <col min="8434" max="8434" width="12.85546875" style="1864" bestFit="1" customWidth="1"/>
    <col min="8435" max="8436" width="11.28515625" style="1864" bestFit="1" customWidth="1"/>
    <col min="8437" max="8437" width="10.7109375" style="1864" bestFit="1" customWidth="1"/>
    <col min="8438" max="8439" width="11.140625" style="1864" bestFit="1" customWidth="1"/>
    <col min="8440" max="8443" width="9.42578125" style="1864" bestFit="1" customWidth="1"/>
    <col min="8444" max="8688" width="9.140625" style="1864"/>
    <col min="8689" max="8689" width="31.85546875" style="1864" bestFit="1" customWidth="1"/>
    <col min="8690" max="8690" width="12.85546875" style="1864" bestFit="1" customWidth="1"/>
    <col min="8691" max="8692" width="11.28515625" style="1864" bestFit="1" customWidth="1"/>
    <col min="8693" max="8693" width="10.7109375" style="1864" bestFit="1" customWidth="1"/>
    <col min="8694" max="8695" width="11.140625" style="1864" bestFit="1" customWidth="1"/>
    <col min="8696" max="8699" width="9.42578125" style="1864" bestFit="1" customWidth="1"/>
    <col min="8700" max="8944" width="9.140625" style="1864"/>
    <col min="8945" max="8945" width="31.85546875" style="1864" bestFit="1" customWidth="1"/>
    <col min="8946" max="8946" width="12.85546875" style="1864" bestFit="1" customWidth="1"/>
    <col min="8947" max="8948" width="11.28515625" style="1864" bestFit="1" customWidth="1"/>
    <col min="8949" max="8949" width="10.7109375" style="1864" bestFit="1" customWidth="1"/>
    <col min="8950" max="8951" width="11.140625" style="1864" bestFit="1" customWidth="1"/>
    <col min="8952" max="8955" width="9.42578125" style="1864" bestFit="1" customWidth="1"/>
    <col min="8956" max="9200" width="9.140625" style="1864"/>
    <col min="9201" max="9201" width="31.85546875" style="1864" bestFit="1" customWidth="1"/>
    <col min="9202" max="9202" width="12.85546875" style="1864" bestFit="1" customWidth="1"/>
    <col min="9203" max="9204" width="11.28515625" style="1864" bestFit="1" customWidth="1"/>
    <col min="9205" max="9205" width="10.7109375" style="1864" bestFit="1" customWidth="1"/>
    <col min="9206" max="9207" width="11.140625" style="1864" bestFit="1" customWidth="1"/>
    <col min="9208" max="9211" width="9.42578125" style="1864" bestFit="1" customWidth="1"/>
    <col min="9212" max="9456" width="9.140625" style="1864"/>
    <col min="9457" max="9457" width="31.85546875" style="1864" bestFit="1" customWidth="1"/>
    <col min="9458" max="9458" width="12.85546875" style="1864" bestFit="1" customWidth="1"/>
    <col min="9459" max="9460" width="11.28515625" style="1864" bestFit="1" customWidth="1"/>
    <col min="9461" max="9461" width="10.7109375" style="1864" bestFit="1" customWidth="1"/>
    <col min="9462" max="9463" width="11.140625" style="1864" bestFit="1" customWidth="1"/>
    <col min="9464" max="9467" width="9.42578125" style="1864" bestFit="1" customWidth="1"/>
    <col min="9468" max="9712" width="9.140625" style="1864"/>
    <col min="9713" max="9713" width="31.85546875" style="1864" bestFit="1" customWidth="1"/>
    <col min="9714" max="9714" width="12.85546875" style="1864" bestFit="1" customWidth="1"/>
    <col min="9715" max="9716" width="11.28515625" style="1864" bestFit="1" customWidth="1"/>
    <col min="9717" max="9717" width="10.7109375" style="1864" bestFit="1" customWidth="1"/>
    <col min="9718" max="9719" width="11.140625" style="1864" bestFit="1" customWidth="1"/>
    <col min="9720" max="9723" width="9.42578125" style="1864" bestFit="1" customWidth="1"/>
    <col min="9724" max="9968" width="9.140625" style="1864"/>
    <col min="9969" max="9969" width="31.85546875" style="1864" bestFit="1" customWidth="1"/>
    <col min="9970" max="9970" width="12.85546875" style="1864" bestFit="1" customWidth="1"/>
    <col min="9971" max="9972" width="11.28515625" style="1864" bestFit="1" customWidth="1"/>
    <col min="9973" max="9973" width="10.7109375" style="1864" bestFit="1" customWidth="1"/>
    <col min="9974" max="9975" width="11.140625" style="1864" bestFit="1" customWidth="1"/>
    <col min="9976" max="9979" width="9.42578125" style="1864" bestFit="1" customWidth="1"/>
    <col min="9980" max="10224" width="9.140625" style="1864"/>
    <col min="10225" max="10225" width="31.85546875" style="1864" bestFit="1" customWidth="1"/>
    <col min="10226" max="10226" width="12.85546875" style="1864" bestFit="1" customWidth="1"/>
    <col min="10227" max="10228" width="11.28515625" style="1864" bestFit="1" customWidth="1"/>
    <col min="10229" max="10229" width="10.7109375" style="1864" bestFit="1" customWidth="1"/>
    <col min="10230" max="10231" width="11.140625" style="1864" bestFit="1" customWidth="1"/>
    <col min="10232" max="10235" width="9.42578125" style="1864" bestFit="1" customWidth="1"/>
    <col min="10236" max="10480" width="9.140625" style="1864"/>
    <col min="10481" max="10481" width="31.85546875" style="1864" bestFit="1" customWidth="1"/>
    <col min="10482" max="10482" width="12.85546875" style="1864" bestFit="1" customWidth="1"/>
    <col min="10483" max="10484" width="11.28515625" style="1864" bestFit="1" customWidth="1"/>
    <col min="10485" max="10485" width="10.7109375" style="1864" bestFit="1" customWidth="1"/>
    <col min="10486" max="10487" width="11.140625" style="1864" bestFit="1" customWidth="1"/>
    <col min="10488" max="10491" width="9.42578125" style="1864" bestFit="1" customWidth="1"/>
    <col min="10492" max="10736" width="9.140625" style="1864"/>
    <col min="10737" max="10737" width="31.85546875" style="1864" bestFit="1" customWidth="1"/>
    <col min="10738" max="10738" width="12.85546875" style="1864" bestFit="1" customWidth="1"/>
    <col min="10739" max="10740" width="11.28515625" style="1864" bestFit="1" customWidth="1"/>
    <col min="10741" max="10741" width="10.7109375" style="1864" bestFit="1" customWidth="1"/>
    <col min="10742" max="10743" width="11.140625" style="1864" bestFit="1" customWidth="1"/>
    <col min="10744" max="10747" width="9.42578125" style="1864" bestFit="1" customWidth="1"/>
    <col min="10748" max="10992" width="9.140625" style="1864"/>
    <col min="10993" max="10993" width="31.85546875" style="1864" bestFit="1" customWidth="1"/>
    <col min="10994" max="10994" width="12.85546875" style="1864" bestFit="1" customWidth="1"/>
    <col min="10995" max="10996" width="11.28515625" style="1864" bestFit="1" customWidth="1"/>
    <col min="10997" max="10997" width="10.7109375" style="1864" bestFit="1" customWidth="1"/>
    <col min="10998" max="10999" width="11.140625" style="1864" bestFit="1" customWidth="1"/>
    <col min="11000" max="11003" width="9.42578125" style="1864" bestFit="1" customWidth="1"/>
    <col min="11004" max="11248" width="9.140625" style="1864"/>
    <col min="11249" max="11249" width="31.85546875" style="1864" bestFit="1" customWidth="1"/>
    <col min="11250" max="11250" width="12.85546875" style="1864" bestFit="1" customWidth="1"/>
    <col min="11251" max="11252" width="11.28515625" style="1864" bestFit="1" customWidth="1"/>
    <col min="11253" max="11253" width="10.7109375" style="1864" bestFit="1" customWidth="1"/>
    <col min="11254" max="11255" width="11.140625" style="1864" bestFit="1" customWidth="1"/>
    <col min="11256" max="11259" width="9.42578125" style="1864" bestFit="1" customWidth="1"/>
    <col min="11260" max="11504" width="9.140625" style="1864"/>
    <col min="11505" max="11505" width="31.85546875" style="1864" bestFit="1" customWidth="1"/>
    <col min="11506" max="11506" width="12.85546875" style="1864" bestFit="1" customWidth="1"/>
    <col min="11507" max="11508" width="11.28515625" style="1864" bestFit="1" customWidth="1"/>
    <col min="11509" max="11509" width="10.7109375" style="1864" bestFit="1" customWidth="1"/>
    <col min="11510" max="11511" width="11.140625" style="1864" bestFit="1" customWidth="1"/>
    <col min="11512" max="11515" width="9.42578125" style="1864" bestFit="1" customWidth="1"/>
    <col min="11516" max="11760" width="9.140625" style="1864"/>
    <col min="11761" max="11761" width="31.85546875" style="1864" bestFit="1" customWidth="1"/>
    <col min="11762" max="11762" width="12.85546875" style="1864" bestFit="1" customWidth="1"/>
    <col min="11763" max="11764" width="11.28515625" style="1864" bestFit="1" customWidth="1"/>
    <col min="11765" max="11765" width="10.7109375" style="1864" bestFit="1" customWidth="1"/>
    <col min="11766" max="11767" width="11.140625" style="1864" bestFit="1" customWidth="1"/>
    <col min="11768" max="11771" width="9.42578125" style="1864" bestFit="1" customWidth="1"/>
    <col min="11772" max="12016" width="9.140625" style="1864"/>
    <col min="12017" max="12017" width="31.85546875" style="1864" bestFit="1" customWidth="1"/>
    <col min="12018" max="12018" width="12.85546875" style="1864" bestFit="1" customWidth="1"/>
    <col min="12019" max="12020" width="11.28515625" style="1864" bestFit="1" customWidth="1"/>
    <col min="12021" max="12021" width="10.7109375" style="1864" bestFit="1" customWidth="1"/>
    <col min="12022" max="12023" width="11.140625" style="1864" bestFit="1" customWidth="1"/>
    <col min="12024" max="12027" width="9.42578125" style="1864" bestFit="1" customWidth="1"/>
    <col min="12028" max="12272" width="9.140625" style="1864"/>
    <col min="12273" max="12273" width="31.85546875" style="1864" bestFit="1" customWidth="1"/>
    <col min="12274" max="12274" width="12.85546875" style="1864" bestFit="1" customWidth="1"/>
    <col min="12275" max="12276" width="11.28515625" style="1864" bestFit="1" customWidth="1"/>
    <col min="12277" max="12277" width="10.7109375" style="1864" bestFit="1" customWidth="1"/>
    <col min="12278" max="12279" width="11.140625" style="1864" bestFit="1" customWidth="1"/>
    <col min="12280" max="12283" width="9.42578125" style="1864" bestFit="1" customWidth="1"/>
    <col min="12284" max="12528" width="9.140625" style="1864"/>
    <col min="12529" max="12529" width="31.85546875" style="1864" bestFit="1" customWidth="1"/>
    <col min="12530" max="12530" width="12.85546875" style="1864" bestFit="1" customWidth="1"/>
    <col min="12531" max="12532" width="11.28515625" style="1864" bestFit="1" customWidth="1"/>
    <col min="12533" max="12533" width="10.7109375" style="1864" bestFit="1" customWidth="1"/>
    <col min="12534" max="12535" width="11.140625" style="1864" bestFit="1" customWidth="1"/>
    <col min="12536" max="12539" width="9.42578125" style="1864" bestFit="1" customWidth="1"/>
    <col min="12540" max="12784" width="9.140625" style="1864"/>
    <col min="12785" max="12785" width="31.85546875" style="1864" bestFit="1" customWidth="1"/>
    <col min="12786" max="12786" width="12.85546875" style="1864" bestFit="1" customWidth="1"/>
    <col min="12787" max="12788" width="11.28515625" style="1864" bestFit="1" customWidth="1"/>
    <col min="12789" max="12789" width="10.7109375" style="1864" bestFit="1" customWidth="1"/>
    <col min="12790" max="12791" width="11.140625" style="1864" bestFit="1" customWidth="1"/>
    <col min="12792" max="12795" width="9.42578125" style="1864" bestFit="1" customWidth="1"/>
    <col min="12796" max="13040" width="9.140625" style="1864"/>
    <col min="13041" max="13041" width="31.85546875" style="1864" bestFit="1" customWidth="1"/>
    <col min="13042" max="13042" width="12.85546875" style="1864" bestFit="1" customWidth="1"/>
    <col min="13043" max="13044" width="11.28515625" style="1864" bestFit="1" customWidth="1"/>
    <col min="13045" max="13045" width="10.7109375" style="1864" bestFit="1" customWidth="1"/>
    <col min="13046" max="13047" width="11.140625" style="1864" bestFit="1" customWidth="1"/>
    <col min="13048" max="13051" width="9.42578125" style="1864" bestFit="1" customWidth="1"/>
    <col min="13052" max="13296" width="9.140625" style="1864"/>
    <col min="13297" max="13297" width="31.85546875" style="1864" bestFit="1" customWidth="1"/>
    <col min="13298" max="13298" width="12.85546875" style="1864" bestFit="1" customWidth="1"/>
    <col min="13299" max="13300" width="11.28515625" style="1864" bestFit="1" customWidth="1"/>
    <col min="13301" max="13301" width="10.7109375" style="1864" bestFit="1" customWidth="1"/>
    <col min="13302" max="13303" width="11.140625" style="1864" bestFit="1" customWidth="1"/>
    <col min="13304" max="13307" width="9.42578125" style="1864" bestFit="1" customWidth="1"/>
    <col min="13308" max="13552" width="9.140625" style="1864"/>
    <col min="13553" max="13553" width="31.85546875" style="1864" bestFit="1" customWidth="1"/>
    <col min="13554" max="13554" width="12.85546875" style="1864" bestFit="1" customWidth="1"/>
    <col min="13555" max="13556" width="11.28515625" style="1864" bestFit="1" customWidth="1"/>
    <col min="13557" max="13557" width="10.7109375" style="1864" bestFit="1" customWidth="1"/>
    <col min="13558" max="13559" width="11.140625" style="1864" bestFit="1" customWidth="1"/>
    <col min="13560" max="13563" width="9.42578125" style="1864" bestFit="1" customWidth="1"/>
    <col min="13564" max="13808" width="9.140625" style="1864"/>
    <col min="13809" max="13809" width="31.85546875" style="1864" bestFit="1" customWidth="1"/>
    <col min="13810" max="13810" width="12.85546875" style="1864" bestFit="1" customWidth="1"/>
    <col min="13811" max="13812" width="11.28515625" style="1864" bestFit="1" customWidth="1"/>
    <col min="13813" max="13813" width="10.7109375" style="1864" bestFit="1" customWidth="1"/>
    <col min="13814" max="13815" width="11.140625" style="1864" bestFit="1" customWidth="1"/>
    <col min="13816" max="13819" width="9.42578125" style="1864" bestFit="1" customWidth="1"/>
    <col min="13820" max="14064" width="9.140625" style="1864"/>
    <col min="14065" max="14065" width="31.85546875" style="1864" bestFit="1" customWidth="1"/>
    <col min="14066" max="14066" width="12.85546875" style="1864" bestFit="1" customWidth="1"/>
    <col min="14067" max="14068" width="11.28515625" style="1864" bestFit="1" customWidth="1"/>
    <col min="14069" max="14069" width="10.7109375" style="1864" bestFit="1" customWidth="1"/>
    <col min="14070" max="14071" width="11.140625" style="1864" bestFit="1" customWidth="1"/>
    <col min="14072" max="14075" width="9.42578125" style="1864" bestFit="1" customWidth="1"/>
    <col min="14076" max="14320" width="9.140625" style="1864"/>
    <col min="14321" max="14321" width="31.85546875" style="1864" bestFit="1" customWidth="1"/>
    <col min="14322" max="14322" width="12.85546875" style="1864" bestFit="1" customWidth="1"/>
    <col min="14323" max="14324" width="11.28515625" style="1864" bestFit="1" customWidth="1"/>
    <col min="14325" max="14325" width="10.7109375" style="1864" bestFit="1" customWidth="1"/>
    <col min="14326" max="14327" width="11.140625" style="1864" bestFit="1" customWidth="1"/>
    <col min="14328" max="14331" width="9.42578125" style="1864" bestFit="1" customWidth="1"/>
    <col min="14332" max="14576" width="9.140625" style="1864"/>
    <col min="14577" max="14577" width="31.85546875" style="1864" bestFit="1" customWidth="1"/>
    <col min="14578" max="14578" width="12.85546875" style="1864" bestFit="1" customWidth="1"/>
    <col min="14579" max="14580" width="11.28515625" style="1864" bestFit="1" customWidth="1"/>
    <col min="14581" max="14581" width="10.7109375" style="1864" bestFit="1" customWidth="1"/>
    <col min="14582" max="14583" width="11.140625" style="1864" bestFit="1" customWidth="1"/>
    <col min="14584" max="14587" width="9.42578125" style="1864" bestFit="1" customWidth="1"/>
    <col min="14588" max="14832" width="9.140625" style="1864"/>
    <col min="14833" max="14833" width="31.85546875" style="1864" bestFit="1" customWidth="1"/>
    <col min="14834" max="14834" width="12.85546875" style="1864" bestFit="1" customWidth="1"/>
    <col min="14835" max="14836" width="11.28515625" style="1864" bestFit="1" customWidth="1"/>
    <col min="14837" max="14837" width="10.7109375" style="1864" bestFit="1" customWidth="1"/>
    <col min="14838" max="14839" width="11.140625" style="1864" bestFit="1" customWidth="1"/>
    <col min="14840" max="14843" width="9.42578125" style="1864" bestFit="1" customWidth="1"/>
    <col min="14844" max="15088" width="9.140625" style="1864"/>
    <col min="15089" max="15089" width="31.85546875" style="1864" bestFit="1" customWidth="1"/>
    <col min="15090" max="15090" width="12.85546875" style="1864" bestFit="1" customWidth="1"/>
    <col min="15091" max="15092" width="11.28515625" style="1864" bestFit="1" customWidth="1"/>
    <col min="15093" max="15093" width="10.7109375" style="1864" bestFit="1" customWidth="1"/>
    <col min="15094" max="15095" width="11.140625" style="1864" bestFit="1" customWidth="1"/>
    <col min="15096" max="15099" width="9.42578125" style="1864" bestFit="1" customWidth="1"/>
    <col min="15100" max="15344" width="9.140625" style="1864"/>
    <col min="15345" max="15345" width="31.85546875" style="1864" bestFit="1" customWidth="1"/>
    <col min="15346" max="15346" width="12.85546875" style="1864" bestFit="1" customWidth="1"/>
    <col min="15347" max="15348" width="11.28515625" style="1864" bestFit="1" customWidth="1"/>
    <col min="15349" max="15349" width="10.7109375" style="1864" bestFit="1" customWidth="1"/>
    <col min="15350" max="15351" width="11.140625" style="1864" bestFit="1" customWidth="1"/>
    <col min="15352" max="15355" width="9.42578125" style="1864" bestFit="1" customWidth="1"/>
    <col min="15356" max="15600" width="9.140625" style="1864"/>
    <col min="15601" max="15601" width="31.85546875" style="1864" bestFit="1" customWidth="1"/>
    <col min="15602" max="15602" width="12.85546875" style="1864" bestFit="1" customWidth="1"/>
    <col min="15603" max="15604" width="11.28515625" style="1864" bestFit="1" customWidth="1"/>
    <col min="15605" max="15605" width="10.7109375" style="1864" bestFit="1" customWidth="1"/>
    <col min="15606" max="15607" width="11.140625" style="1864" bestFit="1" customWidth="1"/>
    <col min="15608" max="15611" width="9.42578125" style="1864" bestFit="1" customWidth="1"/>
    <col min="15612" max="15856" width="9.140625" style="1864"/>
    <col min="15857" max="15857" width="31.85546875" style="1864" bestFit="1" customWidth="1"/>
    <col min="15858" max="15858" width="12.85546875" style="1864" bestFit="1" customWidth="1"/>
    <col min="15859" max="15860" width="11.28515625" style="1864" bestFit="1" customWidth="1"/>
    <col min="15861" max="15861" width="10.7109375" style="1864" bestFit="1" customWidth="1"/>
    <col min="15862" max="15863" width="11.140625" style="1864" bestFit="1" customWidth="1"/>
    <col min="15864" max="15867" width="9.42578125" style="1864" bestFit="1" customWidth="1"/>
    <col min="15868" max="16112" width="9.140625" style="1864"/>
    <col min="16113" max="16113" width="31.85546875" style="1864" bestFit="1" customWidth="1"/>
    <col min="16114" max="16114" width="12.85546875" style="1864" bestFit="1" customWidth="1"/>
    <col min="16115" max="16116" width="11.28515625" style="1864" bestFit="1" customWidth="1"/>
    <col min="16117" max="16117" width="10.7109375" style="1864" bestFit="1" customWidth="1"/>
    <col min="16118" max="16119" width="11.140625" style="1864" bestFit="1" customWidth="1"/>
    <col min="16120" max="16123" width="9.42578125" style="1864" bestFit="1" customWidth="1"/>
    <col min="16124" max="16384" width="9.140625" style="1864"/>
  </cols>
  <sheetData>
    <row r="1" spans="1:11">
      <c r="A1" s="2230" t="s">
        <v>1495</v>
      </c>
      <c r="B1" s="2230"/>
      <c r="C1" s="2230"/>
      <c r="D1" s="2230"/>
      <c r="E1" s="2230"/>
      <c r="F1" s="2230"/>
      <c r="G1" s="2230"/>
      <c r="H1" s="2230"/>
      <c r="I1" s="2230"/>
      <c r="J1" s="2230"/>
      <c r="K1" s="2230"/>
    </row>
    <row r="2" spans="1:11">
      <c r="A2" s="2231" t="s">
        <v>1494</v>
      </c>
      <c r="B2" s="2231"/>
      <c r="C2" s="2231"/>
      <c r="D2" s="2231"/>
      <c r="E2" s="2231"/>
      <c r="F2" s="2231"/>
      <c r="G2" s="2231"/>
      <c r="H2" s="2231"/>
      <c r="I2" s="2231"/>
      <c r="J2" s="2231"/>
      <c r="K2" s="2231"/>
    </row>
    <row r="3" spans="1:11">
      <c r="A3" s="2231" t="s">
        <v>1493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</row>
    <row r="4" spans="1:11">
      <c r="A4" s="2231" t="s">
        <v>1229</v>
      </c>
      <c r="B4" s="2231"/>
      <c r="C4" s="2231"/>
      <c r="D4" s="2231"/>
      <c r="E4" s="2231"/>
      <c r="F4" s="2231"/>
      <c r="G4" s="2231"/>
      <c r="H4" s="2231"/>
      <c r="I4" s="2231"/>
      <c r="J4" s="2231"/>
      <c r="K4" s="2231"/>
    </row>
    <row r="5" spans="1:11" ht="16.5" thickBot="1">
      <c r="A5" s="2231"/>
      <c r="B5" s="2231"/>
      <c r="C5" s="2231"/>
      <c r="D5" s="2231"/>
      <c r="E5" s="2231"/>
      <c r="F5" s="2231"/>
      <c r="G5" s="2231"/>
      <c r="H5" s="2231"/>
      <c r="I5" s="2231"/>
      <c r="J5" s="2231"/>
      <c r="K5" s="2231"/>
    </row>
    <row r="6" spans="1:11" ht="16.5" thickTop="1">
      <c r="A6" s="2227" t="s">
        <v>1492</v>
      </c>
      <c r="B6" s="2232" t="s">
        <v>1454</v>
      </c>
      <c r="C6" s="1954" t="s">
        <v>45</v>
      </c>
      <c r="D6" s="2235" t="s">
        <v>44</v>
      </c>
      <c r="E6" s="2236"/>
      <c r="F6" s="2237" t="s">
        <v>1491</v>
      </c>
      <c r="G6" s="2236"/>
      <c r="H6" s="2238" t="s">
        <v>955</v>
      </c>
      <c r="I6" s="2238"/>
      <c r="J6" s="2238"/>
      <c r="K6" s="2239"/>
    </row>
    <row r="7" spans="1:11">
      <c r="A7" s="2228"/>
      <c r="B7" s="2233"/>
      <c r="C7" s="1955" t="s">
        <v>1452</v>
      </c>
      <c r="D7" s="1955" t="s">
        <v>1453</v>
      </c>
      <c r="E7" s="1955" t="s">
        <v>1452</v>
      </c>
      <c r="F7" s="2017" t="s">
        <v>1453</v>
      </c>
      <c r="G7" s="1955" t="s">
        <v>1452</v>
      </c>
      <c r="H7" s="2240" t="s">
        <v>1451</v>
      </c>
      <c r="I7" s="2240" t="s">
        <v>813</v>
      </c>
      <c r="J7" s="2240" t="s">
        <v>1450</v>
      </c>
      <c r="K7" s="2241" t="s">
        <v>1449</v>
      </c>
    </row>
    <row r="8" spans="1:11">
      <c r="A8" s="2229"/>
      <c r="B8" s="2234"/>
      <c r="C8" s="1955">
        <v>1</v>
      </c>
      <c r="D8" s="1955">
        <v>2</v>
      </c>
      <c r="E8" s="1955">
        <v>3</v>
      </c>
      <c r="F8" s="2017">
        <v>4</v>
      </c>
      <c r="G8" s="1955">
        <v>5</v>
      </c>
      <c r="H8" s="2240"/>
      <c r="I8" s="2240"/>
      <c r="J8" s="2240"/>
      <c r="K8" s="2241"/>
    </row>
    <row r="9" spans="1:11">
      <c r="A9" s="1956" t="s">
        <v>1490</v>
      </c>
      <c r="B9" s="1957">
        <v>100</v>
      </c>
      <c r="C9" s="1958">
        <v>97.926604999999995</v>
      </c>
      <c r="D9" s="1959">
        <v>106.43895999999999</v>
      </c>
      <c r="E9" s="1958">
        <v>104.95336</v>
      </c>
      <c r="F9" s="2018">
        <v>114.49728</v>
      </c>
      <c r="G9" s="1959">
        <v>114.376045</v>
      </c>
      <c r="H9" s="1959">
        <v>7.1755347</v>
      </c>
      <c r="I9" s="1958">
        <v>-1.3957244</v>
      </c>
      <c r="J9" s="1959">
        <v>8.9779710000000001</v>
      </c>
      <c r="K9" s="1960">
        <v>-0.11</v>
      </c>
    </row>
    <row r="10" spans="1:11" s="1865" customFormat="1">
      <c r="A10" s="1961" t="s">
        <v>1489</v>
      </c>
      <c r="B10" s="1962">
        <v>33.587116000000002</v>
      </c>
      <c r="C10" s="1963">
        <v>97.150350000000003</v>
      </c>
      <c r="D10" s="1962">
        <v>106.45856000000001</v>
      </c>
      <c r="E10" s="1963">
        <v>102.05498</v>
      </c>
      <c r="F10" s="2019">
        <v>122.23108999999999</v>
      </c>
      <c r="G10" s="1964">
        <v>117.23560000000001</v>
      </c>
      <c r="H10" s="1964">
        <v>5.0484857999999999</v>
      </c>
      <c r="I10" s="1963">
        <v>-4.1364235999999996</v>
      </c>
      <c r="J10" s="1964">
        <v>14.874953</v>
      </c>
      <c r="K10" s="1965">
        <v>-4.09</v>
      </c>
    </row>
    <row r="11" spans="1:11">
      <c r="A11" s="1966" t="s">
        <v>1488</v>
      </c>
      <c r="B11" s="1967">
        <v>31.274027</v>
      </c>
      <c r="C11" s="1968">
        <v>97.198220000000006</v>
      </c>
      <c r="D11" s="1967">
        <v>106.379265</v>
      </c>
      <c r="E11" s="1968">
        <v>101.66226</v>
      </c>
      <c r="F11" s="2020">
        <v>123.18665</v>
      </c>
      <c r="G11" s="1969">
        <v>117.90152</v>
      </c>
      <c r="H11" s="1969">
        <v>4.5927252999999997</v>
      </c>
      <c r="I11" s="1968">
        <v>-4.4341325999999999</v>
      </c>
      <c r="J11" s="1969">
        <v>15.973732</v>
      </c>
      <c r="K11" s="1970">
        <v>-4.29</v>
      </c>
    </row>
    <row r="12" spans="1:11">
      <c r="A12" s="1966" t="s">
        <v>1487</v>
      </c>
      <c r="B12" s="1967">
        <v>2.3130890000000002</v>
      </c>
      <c r="C12" s="1968">
        <v>96.503230000000002</v>
      </c>
      <c r="D12" s="1967">
        <v>107.53061</v>
      </c>
      <c r="E12" s="1968">
        <v>107.36462</v>
      </c>
      <c r="F12" s="2020">
        <v>109.31134</v>
      </c>
      <c r="G12" s="1969">
        <v>108.23211000000001</v>
      </c>
      <c r="H12" s="1969">
        <v>11.254951</v>
      </c>
      <c r="I12" s="1968">
        <v>-0.15436384</v>
      </c>
      <c r="J12" s="1969">
        <v>0.80798197000000005</v>
      </c>
      <c r="K12" s="1970">
        <v>-0.99</v>
      </c>
    </row>
    <row r="13" spans="1:11" s="1865" customFormat="1">
      <c r="A13" s="1961" t="s">
        <v>1486</v>
      </c>
      <c r="B13" s="1962">
        <v>8.7637640000000001</v>
      </c>
      <c r="C13" s="1963">
        <v>96.943269999999998</v>
      </c>
      <c r="D13" s="1962">
        <v>113.29425000000001</v>
      </c>
      <c r="E13" s="1963">
        <v>113.288956</v>
      </c>
      <c r="F13" s="2019">
        <v>115.03027</v>
      </c>
      <c r="G13" s="1964">
        <v>115.03027</v>
      </c>
      <c r="H13" s="1964">
        <v>16.861084000000002</v>
      </c>
      <c r="I13" s="1963">
        <v>-4.6770926999999997E-3</v>
      </c>
      <c r="J13" s="1964">
        <v>1.5370629</v>
      </c>
      <c r="K13" s="1965">
        <v>0</v>
      </c>
    </row>
    <row r="14" spans="1:11">
      <c r="A14" s="1966" t="s">
        <v>1485</v>
      </c>
      <c r="B14" s="1967">
        <v>5.6615900000000003</v>
      </c>
      <c r="C14" s="1968">
        <v>95.268379999999993</v>
      </c>
      <c r="D14" s="1967">
        <v>120.57862</v>
      </c>
      <c r="E14" s="1968">
        <v>120.57042</v>
      </c>
      <c r="F14" s="2020">
        <v>123.26587000000001</v>
      </c>
      <c r="G14" s="1969">
        <v>123.26587000000001</v>
      </c>
      <c r="H14" s="1969">
        <v>26.558689999999999</v>
      </c>
      <c r="I14" s="1968">
        <v>-6.8024573999999997E-3</v>
      </c>
      <c r="J14" s="1969">
        <v>2.2355825999999999</v>
      </c>
      <c r="K14" s="1970">
        <v>0</v>
      </c>
    </row>
    <row r="15" spans="1:11">
      <c r="A15" s="1966" t="s">
        <v>1484</v>
      </c>
      <c r="B15" s="1967">
        <v>3.1021743000000002</v>
      </c>
      <c r="C15" s="1968">
        <v>100</v>
      </c>
      <c r="D15" s="1967">
        <v>100</v>
      </c>
      <c r="E15" s="1968">
        <v>100</v>
      </c>
      <c r="F15" s="2020">
        <v>100</v>
      </c>
      <c r="G15" s="1969">
        <v>100</v>
      </c>
      <c r="H15" s="1969">
        <v>0</v>
      </c>
      <c r="I15" s="1968">
        <v>0</v>
      </c>
      <c r="J15" s="1969">
        <v>0</v>
      </c>
      <c r="K15" s="1970">
        <v>0</v>
      </c>
    </row>
    <row r="16" spans="1:11" s="1865" customFormat="1">
      <c r="A16" s="1961" t="s">
        <v>1483</v>
      </c>
      <c r="B16" s="1962">
        <v>57.649120000000003</v>
      </c>
      <c r="C16" s="1963">
        <v>98.528350000000003</v>
      </c>
      <c r="D16" s="1962">
        <v>105.38540999999999</v>
      </c>
      <c r="E16" s="1963">
        <v>105.37483</v>
      </c>
      <c r="F16" s="2019">
        <v>109.91043999999999</v>
      </c>
      <c r="G16" s="1964">
        <v>112.61057</v>
      </c>
      <c r="H16" s="1964">
        <v>6.9487475999999999</v>
      </c>
      <c r="I16" s="1963">
        <v>-1.0033425E-2</v>
      </c>
      <c r="J16" s="1964">
        <v>6.8666697000000001</v>
      </c>
      <c r="K16" s="1965">
        <v>2.46</v>
      </c>
    </row>
    <row r="17" spans="1:11">
      <c r="A17" s="1966" t="s">
        <v>1482</v>
      </c>
      <c r="B17" s="1967">
        <v>15.156262999999999</v>
      </c>
      <c r="C17" s="1968">
        <v>98.935410000000005</v>
      </c>
      <c r="D17" s="1967">
        <v>105.090164</v>
      </c>
      <c r="E17" s="1968">
        <v>104.79158</v>
      </c>
      <c r="F17" s="2020">
        <v>117.08205</v>
      </c>
      <c r="G17" s="1969">
        <v>129.78986</v>
      </c>
      <c r="H17" s="1969">
        <v>5.9191813</v>
      </c>
      <c r="I17" s="1968">
        <v>-0.28412642999999999</v>
      </c>
      <c r="J17" s="1969">
        <v>23.855229999999999</v>
      </c>
      <c r="K17" s="1970">
        <v>10.85</v>
      </c>
    </row>
    <row r="18" spans="1:11">
      <c r="A18" s="1966" t="s">
        <v>984</v>
      </c>
      <c r="B18" s="1967">
        <v>1.0134718</v>
      </c>
      <c r="C18" s="1968">
        <v>97.374170000000007</v>
      </c>
      <c r="D18" s="1967">
        <v>116.76967</v>
      </c>
      <c r="E18" s="1968">
        <v>116.76967</v>
      </c>
      <c r="F18" s="2020">
        <v>119.5531</v>
      </c>
      <c r="G18" s="1969">
        <v>119.5531</v>
      </c>
      <c r="H18" s="1969">
        <v>19.918526</v>
      </c>
      <c r="I18" s="1968">
        <v>0</v>
      </c>
      <c r="J18" s="1969">
        <v>2.3836951000000002</v>
      </c>
      <c r="K18" s="1970">
        <v>0</v>
      </c>
    </row>
    <row r="19" spans="1:11">
      <c r="A19" s="1966" t="s">
        <v>1481</v>
      </c>
      <c r="B19" s="1967">
        <v>0.28707272</v>
      </c>
      <c r="C19" s="1968">
        <v>100.56771999999999</v>
      </c>
      <c r="D19" s="1967">
        <v>104.174324</v>
      </c>
      <c r="E19" s="1968">
        <v>104.174324</v>
      </c>
      <c r="F19" s="2020">
        <v>124.26788999999999</v>
      </c>
      <c r="G19" s="1969">
        <v>124.26788999999999</v>
      </c>
      <c r="H19" s="1969">
        <v>3.5862479999999999</v>
      </c>
      <c r="I19" s="1968">
        <v>0</v>
      </c>
      <c r="J19" s="1969">
        <v>19.288402999999999</v>
      </c>
      <c r="K19" s="1970">
        <v>0</v>
      </c>
    </row>
    <row r="20" spans="1:11">
      <c r="A20" s="1966" t="s">
        <v>1480</v>
      </c>
      <c r="B20" s="1967">
        <v>2.0731818999999998</v>
      </c>
      <c r="C20" s="1968">
        <v>99.073980000000006</v>
      </c>
      <c r="D20" s="1967">
        <v>107.5838</v>
      </c>
      <c r="E20" s="1968">
        <v>107.5838</v>
      </c>
      <c r="F20" s="2020">
        <v>113.12462600000001</v>
      </c>
      <c r="G20" s="1969">
        <v>113.12462600000001</v>
      </c>
      <c r="H20" s="1969">
        <v>8.5893630000000005</v>
      </c>
      <c r="I20" s="1968">
        <v>0</v>
      </c>
      <c r="J20" s="1969">
        <v>5.1502359999999996</v>
      </c>
      <c r="K20" s="1970">
        <v>0</v>
      </c>
    </row>
    <row r="21" spans="1:11">
      <c r="A21" s="1966" t="s">
        <v>1479</v>
      </c>
      <c r="B21" s="1967">
        <v>1.0835619000000001</v>
      </c>
      <c r="C21" s="1968">
        <v>99.645169999999993</v>
      </c>
      <c r="D21" s="1967">
        <v>101.05634999999999</v>
      </c>
      <c r="E21" s="1968">
        <v>101.05634999999999</v>
      </c>
      <c r="F21" s="2020">
        <v>103.1617</v>
      </c>
      <c r="G21" s="1969">
        <v>103.1617</v>
      </c>
      <c r="H21" s="1969">
        <v>1.4162002</v>
      </c>
      <c r="I21" s="1968">
        <v>0</v>
      </c>
      <c r="J21" s="1969">
        <v>2.0833442</v>
      </c>
      <c r="K21" s="1970">
        <v>0</v>
      </c>
    </row>
    <row r="22" spans="1:11">
      <c r="A22" s="1966" t="s">
        <v>1478</v>
      </c>
      <c r="B22" s="1967">
        <v>6.5495939999999999</v>
      </c>
      <c r="C22" s="1968">
        <v>99.91816</v>
      </c>
      <c r="D22" s="1967">
        <v>100.19119000000001</v>
      </c>
      <c r="E22" s="1968">
        <v>100.19119000000001</v>
      </c>
      <c r="F22" s="2020">
        <v>105.04546999999999</v>
      </c>
      <c r="G22" s="1969">
        <v>105.04546999999999</v>
      </c>
      <c r="H22" s="1969">
        <v>0.27326050000000002</v>
      </c>
      <c r="I22" s="1968">
        <v>-1.4210855000000001E-14</v>
      </c>
      <c r="J22" s="1969">
        <v>4.8450164999999998</v>
      </c>
      <c r="K22" s="1970">
        <v>0</v>
      </c>
    </row>
    <row r="23" spans="1:11">
      <c r="A23" s="1966" t="s">
        <v>1477</v>
      </c>
      <c r="B23" s="1967">
        <v>1.9205185</v>
      </c>
      <c r="C23" s="1968">
        <v>100.553696</v>
      </c>
      <c r="D23" s="1967">
        <v>104.36655</v>
      </c>
      <c r="E23" s="1968">
        <v>104.36655</v>
      </c>
      <c r="F23" s="2020">
        <v>109.15815000000001</v>
      </c>
      <c r="G23" s="1969">
        <v>109.15815000000001</v>
      </c>
      <c r="H23" s="1969">
        <v>3.7918552999999999</v>
      </c>
      <c r="I23" s="1968">
        <v>1.4210855000000001E-14</v>
      </c>
      <c r="J23" s="1969">
        <v>4.5911317</v>
      </c>
      <c r="K23" s="1970">
        <v>0</v>
      </c>
    </row>
    <row r="24" spans="1:11">
      <c r="A24" s="1966" t="s">
        <v>1476</v>
      </c>
      <c r="B24" s="1967">
        <v>4.5007596000000003</v>
      </c>
      <c r="C24" s="1968">
        <v>98.033900000000003</v>
      </c>
      <c r="D24" s="1967">
        <v>100.63016</v>
      </c>
      <c r="E24" s="1968">
        <v>100.63016</v>
      </c>
      <c r="F24" s="2020">
        <v>99.606009999999998</v>
      </c>
      <c r="G24" s="1969">
        <v>99.606009999999998</v>
      </c>
      <c r="H24" s="1969">
        <v>2.6483335000000001</v>
      </c>
      <c r="I24" s="1968">
        <v>0</v>
      </c>
      <c r="J24" s="1969">
        <v>-1.0177324000000001</v>
      </c>
      <c r="K24" s="1970">
        <v>0</v>
      </c>
    </row>
    <row r="25" spans="1:11">
      <c r="A25" s="1966" t="s">
        <v>1475</v>
      </c>
      <c r="B25" s="1967">
        <v>12.554123000000001</v>
      </c>
      <c r="C25" s="1968">
        <v>96.052099999999996</v>
      </c>
      <c r="D25" s="1967">
        <v>109.23916</v>
      </c>
      <c r="E25" s="1968">
        <v>109.55108</v>
      </c>
      <c r="F25" s="2020">
        <v>108.97588</v>
      </c>
      <c r="G25" s="1969">
        <v>106.11118</v>
      </c>
      <c r="H25" s="1969">
        <v>14.053808999999999</v>
      </c>
      <c r="I25" s="1968">
        <v>0.28554170000000001</v>
      </c>
      <c r="J25" s="1969">
        <v>-3.1399919999999999</v>
      </c>
      <c r="K25" s="1970">
        <v>-2.63</v>
      </c>
    </row>
    <row r="26" spans="1:11">
      <c r="A26" s="1966" t="s">
        <v>1474</v>
      </c>
      <c r="B26" s="1967">
        <v>4.4544170000000003</v>
      </c>
      <c r="C26" s="1968">
        <v>99.794044</v>
      </c>
      <c r="D26" s="1967">
        <v>100.47656000000001</v>
      </c>
      <c r="E26" s="1968">
        <v>100.47656000000001</v>
      </c>
      <c r="F26" s="2020">
        <v>98.341329999999999</v>
      </c>
      <c r="G26" s="1969">
        <v>98.121679999999998</v>
      </c>
      <c r="H26" s="1969">
        <v>0.68393190000000004</v>
      </c>
      <c r="I26" s="1968">
        <v>0</v>
      </c>
      <c r="J26" s="1969">
        <v>-2.3437144999999999</v>
      </c>
      <c r="K26" s="1970">
        <v>-0.22</v>
      </c>
    </row>
    <row r="27" spans="1:11">
      <c r="A27" s="1966" t="s">
        <v>1473</v>
      </c>
      <c r="B27" s="1967">
        <v>3.1745269999999999</v>
      </c>
      <c r="C27" s="1968">
        <v>99.53192</v>
      </c>
      <c r="D27" s="1967">
        <v>104.11819</v>
      </c>
      <c r="E27" s="1968">
        <v>104.11819</v>
      </c>
      <c r="F27" s="2020">
        <v>107.387505</v>
      </c>
      <c r="G27" s="1969">
        <v>107.387505</v>
      </c>
      <c r="H27" s="1969">
        <v>4.6078267000000004</v>
      </c>
      <c r="I27" s="1968">
        <v>0</v>
      </c>
      <c r="J27" s="1969">
        <v>3.1400115</v>
      </c>
      <c r="K27" s="1970">
        <v>0</v>
      </c>
    </row>
    <row r="28" spans="1:11">
      <c r="A28" s="1966" t="s">
        <v>1472</v>
      </c>
      <c r="B28" s="1967">
        <v>3.8028645999999999</v>
      </c>
      <c r="C28" s="1968">
        <v>99.091319999999996</v>
      </c>
      <c r="D28" s="1967">
        <v>113.04262</v>
      </c>
      <c r="E28" s="1968">
        <v>113.04262</v>
      </c>
      <c r="F28" s="2020">
        <v>118.1405</v>
      </c>
      <c r="G28" s="1969">
        <v>118.1405</v>
      </c>
      <c r="H28" s="1969">
        <v>14.079236999999999</v>
      </c>
      <c r="I28" s="1968">
        <v>0</v>
      </c>
      <c r="J28" s="1969">
        <v>4.5097027000000001</v>
      </c>
      <c r="K28" s="1970">
        <v>0</v>
      </c>
    </row>
    <row r="29" spans="1:11">
      <c r="A29" s="1966" t="s">
        <v>1255</v>
      </c>
      <c r="B29" s="1967">
        <v>1.0787640999999999</v>
      </c>
      <c r="C29" s="1968">
        <v>99.852779999999996</v>
      </c>
      <c r="D29" s="1967">
        <v>104.63080600000001</v>
      </c>
      <c r="E29" s="1968">
        <v>104.63080600000001</v>
      </c>
      <c r="F29" s="2020">
        <v>107.80016000000001</v>
      </c>
      <c r="G29" s="1969">
        <v>107.80016000000001</v>
      </c>
      <c r="H29" s="1969">
        <v>4.7850685000000004</v>
      </c>
      <c r="I29" s="1968">
        <v>0</v>
      </c>
      <c r="J29" s="1969">
        <v>3.0290849999999998</v>
      </c>
      <c r="K29" s="1970">
        <v>0</v>
      </c>
    </row>
    <row r="30" spans="1:11">
      <c r="A30" s="1971" t="s">
        <v>1471</v>
      </c>
      <c r="B30" s="1957">
        <v>100</v>
      </c>
      <c r="C30" s="1972">
        <v>97.926604999999995</v>
      </c>
      <c r="D30" s="1973">
        <v>106.43895999999999</v>
      </c>
      <c r="E30" s="1972">
        <v>104.95336</v>
      </c>
      <c r="F30" s="2021">
        <v>114.49728</v>
      </c>
      <c r="G30" s="1973">
        <v>114.376045</v>
      </c>
      <c r="H30" s="1973">
        <v>7.1755347</v>
      </c>
      <c r="I30" s="1972">
        <v>-1.3957244</v>
      </c>
      <c r="J30" s="1973">
        <v>8.9779710000000001</v>
      </c>
      <c r="K30" s="1974">
        <v>-0.11</v>
      </c>
    </row>
    <row r="31" spans="1:11">
      <c r="A31" s="1966" t="s">
        <v>1470</v>
      </c>
      <c r="B31" s="1967">
        <v>32.904780000000002</v>
      </c>
      <c r="C31" s="1968">
        <v>98.937259999999995</v>
      </c>
      <c r="D31" s="1967">
        <v>102.82804</v>
      </c>
      <c r="E31" s="1968">
        <v>100.888115</v>
      </c>
      <c r="F31" s="2020">
        <v>117.697395</v>
      </c>
      <c r="G31" s="1969">
        <v>121.509415</v>
      </c>
      <c r="H31" s="1969">
        <v>1.971808</v>
      </c>
      <c r="I31" s="1968">
        <v>-1.8865688</v>
      </c>
      <c r="J31" s="1969">
        <v>20.439769999999999</v>
      </c>
      <c r="K31" s="1970">
        <v>3.24</v>
      </c>
    </row>
    <row r="32" spans="1:11">
      <c r="A32" s="1966" t="s">
        <v>1469</v>
      </c>
      <c r="B32" s="1967">
        <v>56.298316999999997</v>
      </c>
      <c r="C32" s="1968">
        <v>97.086920000000006</v>
      </c>
      <c r="D32" s="1967">
        <v>109.18787399999999</v>
      </c>
      <c r="E32" s="1968">
        <v>107.68291499999999</v>
      </c>
      <c r="F32" s="2020">
        <v>114.37397</v>
      </c>
      <c r="G32" s="1969">
        <v>111.90491</v>
      </c>
      <c r="H32" s="1969">
        <v>10.913919</v>
      </c>
      <c r="I32" s="1968">
        <v>-1.3783221999999999</v>
      </c>
      <c r="J32" s="1969">
        <v>3.9207664000000002</v>
      </c>
      <c r="K32" s="1970">
        <v>-2.16</v>
      </c>
    </row>
    <row r="33" spans="1:11">
      <c r="A33" s="1966" t="s">
        <v>1468</v>
      </c>
      <c r="B33" s="1967">
        <v>10.796903</v>
      </c>
      <c r="C33" s="1968">
        <v>99.224869999999996</v>
      </c>
      <c r="D33" s="1967">
        <v>103.10997</v>
      </c>
      <c r="E33" s="1968">
        <v>103.10997</v>
      </c>
      <c r="F33" s="2020">
        <v>105.38751999999999</v>
      </c>
      <c r="G33" s="1969">
        <v>105.52155999999999</v>
      </c>
      <c r="H33" s="1969">
        <v>3.9154496000000001</v>
      </c>
      <c r="I33" s="1968">
        <v>0</v>
      </c>
      <c r="J33" s="1969">
        <v>2.3388529999999998</v>
      </c>
      <c r="K33" s="1970">
        <v>0.13</v>
      </c>
    </row>
    <row r="34" spans="1:11" ht="16.5" thickBot="1">
      <c r="A34" s="1975" t="s">
        <v>1467</v>
      </c>
      <c r="B34" s="1976">
        <v>14.026107</v>
      </c>
      <c r="C34" s="1982">
        <v>96.208449999999999</v>
      </c>
      <c r="D34" s="1983">
        <v>107.98721</v>
      </c>
      <c r="E34" s="1982">
        <v>107.89727000000001</v>
      </c>
      <c r="F34" s="2022">
        <v>104.74215</v>
      </c>
      <c r="G34" s="1983">
        <v>102.328766</v>
      </c>
      <c r="H34" s="1983">
        <v>12.149476999999999</v>
      </c>
      <c r="I34" s="1982">
        <v>-8.3290346000000001E-2</v>
      </c>
      <c r="J34" s="1983">
        <v>-5.1609360000000004</v>
      </c>
      <c r="K34" s="1984">
        <v>-2.2999999999999998</v>
      </c>
    </row>
    <row r="35" spans="1:11" ht="16.5" thickTop="1">
      <c r="A35" s="1977" t="s">
        <v>75</v>
      </c>
    </row>
  </sheetData>
  <mergeCells count="14">
    <mergeCell ref="A6:A8"/>
    <mergeCell ref="A1:K1"/>
    <mergeCell ref="A2:K2"/>
    <mergeCell ref="A3:K3"/>
    <mergeCell ref="A4:K4"/>
    <mergeCell ref="A5:K5"/>
    <mergeCell ref="B6:B8"/>
    <mergeCell ref="D6:E6"/>
    <mergeCell ref="F6:G6"/>
    <mergeCell ref="H6:K6"/>
    <mergeCell ref="H7:H8"/>
    <mergeCell ref="I7:I8"/>
    <mergeCell ref="J7:J8"/>
    <mergeCell ref="K7:K8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K19" sqref="K19:K20"/>
    </sheetView>
  </sheetViews>
  <sheetFormatPr defaultColWidth="12.42578125" defaultRowHeight="15.75"/>
  <cols>
    <col min="1" max="1" width="16" style="1866" customWidth="1"/>
    <col min="2" max="2" width="13.7109375" style="1866" customWidth="1"/>
    <col min="3" max="3" width="13.85546875" style="1866" customWidth="1"/>
    <col min="4" max="4" width="12.42578125" style="1866"/>
    <col min="5" max="5" width="14.140625" style="1866" customWidth="1"/>
    <col min="6" max="6" width="12.42578125" style="1866"/>
    <col min="7" max="7" width="11.140625" style="1866" bestFit="1" customWidth="1"/>
    <col min="8" max="250" width="12.42578125" style="1866"/>
    <col min="251" max="251" width="10.140625" style="1866" bestFit="1" customWidth="1"/>
    <col min="252" max="252" width="13.7109375" style="1866" customWidth="1"/>
    <col min="253" max="506" width="12.42578125" style="1866"/>
    <col min="507" max="507" width="10.140625" style="1866" bestFit="1" customWidth="1"/>
    <col min="508" max="508" width="13.7109375" style="1866" customWidth="1"/>
    <col min="509" max="762" width="12.42578125" style="1866"/>
    <col min="763" max="763" width="10.140625" style="1866" bestFit="1" customWidth="1"/>
    <col min="764" max="764" width="13.7109375" style="1866" customWidth="1"/>
    <col min="765" max="1018" width="12.42578125" style="1866"/>
    <col min="1019" max="1019" width="10.140625" style="1866" bestFit="1" customWidth="1"/>
    <col min="1020" max="1020" width="13.7109375" style="1866" customWidth="1"/>
    <col min="1021" max="1274" width="12.42578125" style="1866"/>
    <col min="1275" max="1275" width="10.140625" style="1866" bestFit="1" customWidth="1"/>
    <col min="1276" max="1276" width="13.7109375" style="1866" customWidth="1"/>
    <col min="1277" max="1530" width="12.42578125" style="1866"/>
    <col min="1531" max="1531" width="10.140625" style="1866" bestFit="1" customWidth="1"/>
    <col min="1532" max="1532" width="13.7109375" style="1866" customWidth="1"/>
    <col min="1533" max="1786" width="12.42578125" style="1866"/>
    <col min="1787" max="1787" width="10.140625" style="1866" bestFit="1" customWidth="1"/>
    <col min="1788" max="1788" width="13.7109375" style="1866" customWidth="1"/>
    <col min="1789" max="2042" width="12.42578125" style="1866"/>
    <col min="2043" max="2043" width="10.140625" style="1866" bestFit="1" customWidth="1"/>
    <col min="2044" max="2044" width="13.7109375" style="1866" customWidth="1"/>
    <col min="2045" max="2298" width="12.42578125" style="1866"/>
    <col min="2299" max="2299" width="10.140625" style="1866" bestFit="1" customWidth="1"/>
    <col min="2300" max="2300" width="13.7109375" style="1866" customWidth="1"/>
    <col min="2301" max="2554" width="12.42578125" style="1866"/>
    <col min="2555" max="2555" width="10.140625" style="1866" bestFit="1" customWidth="1"/>
    <col min="2556" max="2556" width="13.7109375" style="1866" customWidth="1"/>
    <col min="2557" max="2810" width="12.42578125" style="1866"/>
    <col min="2811" max="2811" width="10.140625" style="1866" bestFit="1" customWidth="1"/>
    <col min="2812" max="2812" width="13.7109375" style="1866" customWidth="1"/>
    <col min="2813" max="3066" width="12.42578125" style="1866"/>
    <col min="3067" max="3067" width="10.140625" style="1866" bestFit="1" customWidth="1"/>
    <col min="3068" max="3068" width="13.7109375" style="1866" customWidth="1"/>
    <col min="3069" max="3322" width="12.42578125" style="1866"/>
    <col min="3323" max="3323" width="10.140625" style="1866" bestFit="1" customWidth="1"/>
    <col min="3324" max="3324" width="13.7109375" style="1866" customWidth="1"/>
    <col min="3325" max="3578" width="12.42578125" style="1866"/>
    <col min="3579" max="3579" width="10.140625" style="1866" bestFit="1" customWidth="1"/>
    <col min="3580" max="3580" width="13.7109375" style="1866" customWidth="1"/>
    <col min="3581" max="3834" width="12.42578125" style="1866"/>
    <col min="3835" max="3835" width="10.140625" style="1866" bestFit="1" customWidth="1"/>
    <col min="3836" max="3836" width="13.7109375" style="1866" customWidth="1"/>
    <col min="3837" max="4090" width="12.42578125" style="1866"/>
    <col min="4091" max="4091" width="10.140625" style="1866" bestFit="1" customWidth="1"/>
    <col min="4092" max="4092" width="13.7109375" style="1866" customWidth="1"/>
    <col min="4093" max="4346" width="12.42578125" style="1866"/>
    <col min="4347" max="4347" width="10.140625" style="1866" bestFit="1" customWidth="1"/>
    <col min="4348" max="4348" width="13.7109375" style="1866" customWidth="1"/>
    <col min="4349" max="4602" width="12.42578125" style="1866"/>
    <col min="4603" max="4603" width="10.140625" style="1866" bestFit="1" customWidth="1"/>
    <col min="4604" max="4604" width="13.7109375" style="1866" customWidth="1"/>
    <col min="4605" max="4858" width="12.42578125" style="1866"/>
    <col min="4859" max="4859" width="10.140625" style="1866" bestFit="1" customWidth="1"/>
    <col min="4860" max="4860" width="13.7109375" style="1866" customWidth="1"/>
    <col min="4861" max="5114" width="12.42578125" style="1866"/>
    <col min="5115" max="5115" width="10.140625" style="1866" bestFit="1" customWidth="1"/>
    <col min="5116" max="5116" width="13.7109375" style="1866" customWidth="1"/>
    <col min="5117" max="5370" width="12.42578125" style="1866"/>
    <col min="5371" max="5371" width="10.140625" style="1866" bestFit="1" customWidth="1"/>
    <col min="5372" max="5372" width="13.7109375" style="1866" customWidth="1"/>
    <col min="5373" max="5626" width="12.42578125" style="1866"/>
    <col min="5627" max="5627" width="10.140625" style="1866" bestFit="1" customWidth="1"/>
    <col min="5628" max="5628" width="13.7109375" style="1866" customWidth="1"/>
    <col min="5629" max="5882" width="12.42578125" style="1866"/>
    <col min="5883" max="5883" width="10.140625" style="1866" bestFit="1" customWidth="1"/>
    <col min="5884" max="5884" width="13.7109375" style="1866" customWidth="1"/>
    <col min="5885" max="6138" width="12.42578125" style="1866"/>
    <col min="6139" max="6139" width="10.140625" style="1866" bestFit="1" customWidth="1"/>
    <col min="6140" max="6140" width="13.7109375" style="1866" customWidth="1"/>
    <col min="6141" max="6394" width="12.42578125" style="1866"/>
    <col min="6395" max="6395" width="10.140625" style="1866" bestFit="1" customWidth="1"/>
    <col min="6396" max="6396" width="13.7109375" style="1866" customWidth="1"/>
    <col min="6397" max="6650" width="12.42578125" style="1866"/>
    <col min="6651" max="6651" width="10.140625" style="1866" bestFit="1" customWidth="1"/>
    <col min="6652" max="6652" width="13.7109375" style="1866" customWidth="1"/>
    <col min="6653" max="6906" width="12.42578125" style="1866"/>
    <col min="6907" max="6907" width="10.140625" style="1866" bestFit="1" customWidth="1"/>
    <col min="6908" max="6908" width="13.7109375" style="1866" customWidth="1"/>
    <col min="6909" max="7162" width="12.42578125" style="1866"/>
    <col min="7163" max="7163" width="10.140625" style="1866" bestFit="1" customWidth="1"/>
    <col min="7164" max="7164" width="13.7109375" style="1866" customWidth="1"/>
    <col min="7165" max="7418" width="12.42578125" style="1866"/>
    <col min="7419" max="7419" width="10.140625" style="1866" bestFit="1" customWidth="1"/>
    <col min="7420" max="7420" width="13.7109375" style="1866" customWidth="1"/>
    <col min="7421" max="7674" width="12.42578125" style="1866"/>
    <col min="7675" max="7675" width="10.140625" style="1866" bestFit="1" customWidth="1"/>
    <col min="7676" max="7676" width="13.7109375" style="1866" customWidth="1"/>
    <col min="7677" max="7930" width="12.42578125" style="1866"/>
    <col min="7931" max="7931" width="10.140625" style="1866" bestFit="1" customWidth="1"/>
    <col min="7932" max="7932" width="13.7109375" style="1866" customWidth="1"/>
    <col min="7933" max="8186" width="12.42578125" style="1866"/>
    <col min="8187" max="8187" width="10.140625" style="1866" bestFit="1" customWidth="1"/>
    <col min="8188" max="8188" width="13.7109375" style="1866" customWidth="1"/>
    <col min="8189" max="8442" width="12.42578125" style="1866"/>
    <col min="8443" max="8443" width="10.140625" style="1866" bestFit="1" customWidth="1"/>
    <col min="8444" max="8444" width="13.7109375" style="1866" customWidth="1"/>
    <col min="8445" max="8698" width="12.42578125" style="1866"/>
    <col min="8699" max="8699" width="10.140625" style="1866" bestFit="1" customWidth="1"/>
    <col min="8700" max="8700" width="13.7109375" style="1866" customWidth="1"/>
    <col min="8701" max="8954" width="12.42578125" style="1866"/>
    <col min="8955" max="8955" width="10.140625" style="1866" bestFit="1" customWidth="1"/>
    <col min="8956" max="8956" width="13.7109375" style="1866" customWidth="1"/>
    <col min="8957" max="9210" width="12.42578125" style="1866"/>
    <col min="9211" max="9211" width="10.140625" style="1866" bestFit="1" customWidth="1"/>
    <col min="9212" max="9212" width="13.7109375" style="1866" customWidth="1"/>
    <col min="9213" max="9466" width="12.42578125" style="1866"/>
    <col min="9467" max="9467" width="10.140625" style="1866" bestFit="1" customWidth="1"/>
    <col min="9468" max="9468" width="13.7109375" style="1866" customWidth="1"/>
    <col min="9469" max="9722" width="12.42578125" style="1866"/>
    <col min="9723" max="9723" width="10.140625" style="1866" bestFit="1" customWidth="1"/>
    <col min="9724" max="9724" width="13.7109375" style="1866" customWidth="1"/>
    <col min="9725" max="9978" width="12.42578125" style="1866"/>
    <col min="9979" max="9979" width="10.140625" style="1866" bestFit="1" customWidth="1"/>
    <col min="9980" max="9980" width="13.7109375" style="1866" customWidth="1"/>
    <col min="9981" max="10234" width="12.42578125" style="1866"/>
    <col min="10235" max="10235" width="10.140625" style="1866" bestFit="1" customWidth="1"/>
    <col min="10236" max="10236" width="13.7109375" style="1866" customWidth="1"/>
    <col min="10237" max="10490" width="12.42578125" style="1866"/>
    <col min="10491" max="10491" width="10.140625" style="1866" bestFit="1" customWidth="1"/>
    <col min="10492" max="10492" width="13.7109375" style="1866" customWidth="1"/>
    <col min="10493" max="10746" width="12.42578125" style="1866"/>
    <col min="10747" max="10747" width="10.140625" style="1866" bestFit="1" customWidth="1"/>
    <col min="10748" max="10748" width="13.7109375" style="1866" customWidth="1"/>
    <col min="10749" max="11002" width="12.42578125" style="1866"/>
    <col min="11003" max="11003" width="10.140625" style="1866" bestFit="1" customWidth="1"/>
    <col min="11004" max="11004" width="13.7109375" style="1866" customWidth="1"/>
    <col min="11005" max="11258" width="12.42578125" style="1866"/>
    <col min="11259" max="11259" width="10.140625" style="1866" bestFit="1" customWidth="1"/>
    <col min="11260" max="11260" width="13.7109375" style="1866" customWidth="1"/>
    <col min="11261" max="11514" width="12.42578125" style="1866"/>
    <col min="11515" max="11515" width="10.140625" style="1866" bestFit="1" customWidth="1"/>
    <col min="11516" max="11516" width="13.7109375" style="1866" customWidth="1"/>
    <col min="11517" max="11770" width="12.42578125" style="1866"/>
    <col min="11771" max="11771" width="10.140625" style="1866" bestFit="1" customWidth="1"/>
    <col min="11772" max="11772" width="13.7109375" style="1866" customWidth="1"/>
    <col min="11773" max="12026" width="12.42578125" style="1866"/>
    <col min="12027" max="12027" width="10.140625" style="1866" bestFit="1" customWidth="1"/>
    <col min="12028" max="12028" width="13.7109375" style="1866" customWidth="1"/>
    <col min="12029" max="12282" width="12.42578125" style="1866"/>
    <col min="12283" max="12283" width="10.140625" style="1866" bestFit="1" customWidth="1"/>
    <col min="12284" max="12284" width="13.7109375" style="1866" customWidth="1"/>
    <col min="12285" max="12538" width="12.42578125" style="1866"/>
    <col min="12539" max="12539" width="10.140625" style="1866" bestFit="1" customWidth="1"/>
    <col min="12540" max="12540" width="13.7109375" style="1866" customWidth="1"/>
    <col min="12541" max="12794" width="12.42578125" style="1866"/>
    <col min="12795" max="12795" width="10.140625" style="1866" bestFit="1" customWidth="1"/>
    <col min="12796" max="12796" width="13.7109375" style="1866" customWidth="1"/>
    <col min="12797" max="13050" width="12.42578125" style="1866"/>
    <col min="13051" max="13051" width="10.140625" style="1866" bestFit="1" customWidth="1"/>
    <col min="13052" max="13052" width="13.7109375" style="1866" customWidth="1"/>
    <col min="13053" max="13306" width="12.42578125" style="1866"/>
    <col min="13307" max="13307" width="10.140625" style="1866" bestFit="1" customWidth="1"/>
    <col min="13308" max="13308" width="13.7109375" style="1866" customWidth="1"/>
    <col min="13309" max="13562" width="12.42578125" style="1866"/>
    <col min="13563" max="13563" width="10.140625" style="1866" bestFit="1" customWidth="1"/>
    <col min="13564" max="13564" width="13.7109375" style="1866" customWidth="1"/>
    <col min="13565" max="13818" width="12.42578125" style="1866"/>
    <col min="13819" max="13819" width="10.140625" style="1866" bestFit="1" customWidth="1"/>
    <col min="13820" max="13820" width="13.7109375" style="1866" customWidth="1"/>
    <col min="13821" max="14074" width="12.42578125" style="1866"/>
    <col min="14075" max="14075" width="10.140625" style="1866" bestFit="1" customWidth="1"/>
    <col min="14076" max="14076" width="13.7109375" style="1866" customWidth="1"/>
    <col min="14077" max="14330" width="12.42578125" style="1866"/>
    <col min="14331" max="14331" width="10.140625" style="1866" bestFit="1" customWidth="1"/>
    <col min="14332" max="14332" width="13.7109375" style="1866" customWidth="1"/>
    <col min="14333" max="14586" width="12.42578125" style="1866"/>
    <col min="14587" max="14587" width="10.140625" style="1866" bestFit="1" customWidth="1"/>
    <col min="14588" max="14588" width="13.7109375" style="1866" customWidth="1"/>
    <col min="14589" max="14842" width="12.42578125" style="1866"/>
    <col min="14843" max="14843" width="10.140625" style="1866" bestFit="1" customWidth="1"/>
    <col min="14844" max="14844" width="13.7109375" style="1866" customWidth="1"/>
    <col min="14845" max="15098" width="12.42578125" style="1866"/>
    <col min="15099" max="15099" width="10.140625" style="1866" bestFit="1" customWidth="1"/>
    <col min="15100" max="15100" width="13.7109375" style="1866" customWidth="1"/>
    <col min="15101" max="15354" width="12.42578125" style="1866"/>
    <col min="15355" max="15355" width="10.140625" style="1866" bestFit="1" customWidth="1"/>
    <col min="15356" max="15356" width="13.7109375" style="1866" customWidth="1"/>
    <col min="15357" max="15610" width="12.42578125" style="1866"/>
    <col min="15611" max="15611" width="10.140625" style="1866" bestFit="1" customWidth="1"/>
    <col min="15612" max="15612" width="13.7109375" style="1866" customWidth="1"/>
    <col min="15613" max="15866" width="12.42578125" style="1866"/>
    <col min="15867" max="15867" width="10.140625" style="1866" bestFit="1" customWidth="1"/>
    <col min="15868" max="15868" width="13.7109375" style="1866" customWidth="1"/>
    <col min="15869" max="16122" width="12.42578125" style="1866"/>
    <col min="16123" max="16123" width="10.140625" style="1866" bestFit="1" customWidth="1"/>
    <col min="16124" max="16124" width="13.7109375" style="1866" customWidth="1"/>
    <col min="16125" max="16384" width="12.42578125" style="1866"/>
  </cols>
  <sheetData>
    <row r="1" spans="1:7" ht="15" customHeight="1">
      <c r="A1" s="2247" t="s">
        <v>1497</v>
      </c>
      <c r="B1" s="2247"/>
      <c r="C1" s="2247"/>
      <c r="D1" s="2247"/>
      <c r="E1" s="2247"/>
      <c r="F1" s="2247"/>
      <c r="G1" s="2247"/>
    </row>
    <row r="2" spans="1:7" ht="15" customHeight="1">
      <c r="A2" s="2248" t="s">
        <v>74</v>
      </c>
      <c r="B2" s="2248"/>
      <c r="C2" s="2248"/>
      <c r="D2" s="2248"/>
      <c r="E2" s="2248"/>
      <c r="F2" s="2248"/>
      <c r="G2" s="2248"/>
    </row>
    <row r="3" spans="1:7" ht="15" customHeight="1">
      <c r="A3" s="2248" t="s">
        <v>1496</v>
      </c>
      <c r="B3" s="2248"/>
      <c r="C3" s="2248"/>
      <c r="D3" s="2248"/>
      <c r="E3" s="2248"/>
      <c r="F3" s="2248"/>
      <c r="G3" s="2248"/>
    </row>
    <row r="4" spans="1:7" ht="15" customHeight="1">
      <c r="A4" s="2247" t="s">
        <v>1458</v>
      </c>
      <c r="B4" s="2247"/>
      <c r="C4" s="2247"/>
      <c r="D4" s="2247"/>
      <c r="E4" s="2247"/>
      <c r="F4" s="2247"/>
      <c r="G4" s="2247"/>
    </row>
    <row r="5" spans="1:7" ht="15" customHeight="1" thickBot="1">
      <c r="A5" s="2247"/>
      <c r="B5" s="2247"/>
      <c r="C5" s="2247"/>
      <c r="D5" s="2247"/>
      <c r="E5" s="2247"/>
      <c r="F5" s="2247"/>
      <c r="G5" s="2247"/>
    </row>
    <row r="6" spans="1:7" ht="15" customHeight="1" thickTop="1">
      <c r="A6" s="2242" t="s">
        <v>1229</v>
      </c>
      <c r="B6" s="2244" t="s">
        <v>45</v>
      </c>
      <c r="C6" s="2245"/>
      <c r="D6" s="2244" t="s">
        <v>44</v>
      </c>
      <c r="E6" s="2245"/>
      <c r="F6" s="2245" t="s">
        <v>56</v>
      </c>
      <c r="G6" s="2246"/>
    </row>
    <row r="7" spans="1:7">
      <c r="A7" s="2243"/>
      <c r="B7" s="1889" t="s">
        <v>1244</v>
      </c>
      <c r="C7" s="1889" t="s">
        <v>815</v>
      </c>
      <c r="D7" s="1889" t="s">
        <v>1244</v>
      </c>
      <c r="E7" s="1890" t="s">
        <v>815</v>
      </c>
      <c r="F7" s="1889" t="s">
        <v>1244</v>
      </c>
      <c r="G7" s="1888" t="s">
        <v>815</v>
      </c>
    </row>
    <row r="8" spans="1:7" ht="20.100000000000001" customHeight="1">
      <c r="A8" s="1887" t="s">
        <v>664</v>
      </c>
      <c r="B8" s="1884">
        <v>99.135729899193805</v>
      </c>
      <c r="C8" s="1886">
        <v>1.2</v>
      </c>
      <c r="D8" s="1885">
        <v>105.48023000000001</v>
      </c>
      <c r="E8" s="1884">
        <f t="shared" ref="E8:E19" si="0">(D8-B8)/B8*100</f>
        <v>6.3998117603588618</v>
      </c>
      <c r="F8" s="1883">
        <v>112.88</v>
      </c>
      <c r="G8" s="1882">
        <v>7.02</v>
      </c>
    </row>
    <row r="9" spans="1:7" ht="20.100000000000001" customHeight="1">
      <c r="A9" s="1878" t="s">
        <v>663</v>
      </c>
      <c r="B9" s="1877">
        <v>98.764655130720115</v>
      </c>
      <c r="C9" s="1876">
        <v>1.4872721388534274</v>
      </c>
      <c r="D9" s="1875">
        <v>107.36151</v>
      </c>
      <c r="E9" s="1877">
        <f t="shared" si="0"/>
        <v>8.704384030806871</v>
      </c>
      <c r="F9" s="1873">
        <v>112.35</v>
      </c>
      <c r="G9" s="1879">
        <v>4.6500000000000004</v>
      </c>
    </row>
    <row r="10" spans="1:7" ht="20.100000000000001" customHeight="1">
      <c r="A10" s="1878" t="s">
        <v>662</v>
      </c>
      <c r="B10" s="1877">
        <v>98.70798366434714</v>
      </c>
      <c r="C10" s="1876">
        <v>1.5762727489319985</v>
      </c>
      <c r="D10" s="1875">
        <v>107.76094999999999</v>
      </c>
      <c r="E10" s="1877">
        <f t="shared" si="0"/>
        <v>9.1714631376091447</v>
      </c>
      <c r="F10" s="1873">
        <v>113.26</v>
      </c>
      <c r="G10" s="1880">
        <v>5.0999999999999996</v>
      </c>
    </row>
    <row r="11" spans="1:7" ht="20.100000000000001" customHeight="1">
      <c r="A11" s="1878" t="s">
        <v>661</v>
      </c>
      <c r="B11" s="1877">
        <v>99.543361637329056</v>
      </c>
      <c r="C11" s="1876">
        <v>0.8</v>
      </c>
      <c r="D11" s="1875">
        <v>106.43895999999999</v>
      </c>
      <c r="E11" s="1877">
        <f t="shared" si="0"/>
        <v>6.9272307557725359</v>
      </c>
      <c r="F11" s="1873">
        <v>115.96</v>
      </c>
      <c r="G11" s="1879">
        <v>8.94</v>
      </c>
    </row>
    <row r="12" spans="1:7" ht="20.100000000000001" customHeight="1">
      <c r="A12" s="1878" t="s">
        <v>660</v>
      </c>
      <c r="B12" s="1877">
        <v>97.926606958793741</v>
      </c>
      <c r="C12" s="1876">
        <v>1.7596098120946664</v>
      </c>
      <c r="D12" s="1875">
        <v>104.95336</v>
      </c>
      <c r="E12" s="1875">
        <f t="shared" si="0"/>
        <v>7.175529980491441</v>
      </c>
      <c r="F12" s="1881">
        <v>114.38</v>
      </c>
      <c r="G12" s="1880">
        <v>8.98</v>
      </c>
    </row>
    <row r="13" spans="1:7" ht="20.100000000000001" customHeight="1">
      <c r="A13" s="1878" t="s">
        <v>659</v>
      </c>
      <c r="B13" s="1877">
        <v>98.641382967678069</v>
      </c>
      <c r="C13" s="1876">
        <v>2</v>
      </c>
      <c r="D13" s="1875">
        <v>104.60026999999999</v>
      </c>
      <c r="E13" s="1877">
        <f t="shared" si="0"/>
        <v>6.0409605512875668</v>
      </c>
      <c r="F13" s="1873"/>
      <c r="G13" s="1879"/>
    </row>
    <row r="14" spans="1:7" ht="20.100000000000001" customHeight="1">
      <c r="A14" s="1878" t="s">
        <v>658</v>
      </c>
      <c r="B14" s="1877">
        <v>99.122178271705081</v>
      </c>
      <c r="C14" s="1876">
        <v>2.1543713465996746</v>
      </c>
      <c r="D14" s="1875">
        <v>104.25931</v>
      </c>
      <c r="E14" s="1877">
        <f t="shared" si="0"/>
        <v>5.1826259449358139</v>
      </c>
      <c r="F14" s="1873"/>
      <c r="G14" s="1879"/>
    </row>
    <row r="15" spans="1:7" ht="20.100000000000001" customHeight="1">
      <c r="A15" s="1878" t="s">
        <v>657</v>
      </c>
      <c r="B15" s="1877">
        <v>99.865872125192709</v>
      </c>
      <c r="C15" s="1876">
        <v>2.2708188091763191</v>
      </c>
      <c r="D15" s="1875">
        <v>104.83313</v>
      </c>
      <c r="E15" s="1877">
        <f t="shared" si="0"/>
        <v>4.9739293004724283</v>
      </c>
      <c r="F15" s="1873"/>
      <c r="G15" s="1879"/>
    </row>
    <row r="16" spans="1:7" ht="20.100000000000001" customHeight="1">
      <c r="A16" s="1878" t="s">
        <v>656</v>
      </c>
      <c r="B16" s="1877">
        <v>100.45525221079566</v>
      </c>
      <c r="C16" s="1876">
        <v>2.2404429495448852</v>
      </c>
      <c r="D16" s="1875">
        <v>104.9</v>
      </c>
      <c r="E16" s="1877">
        <f t="shared" si="0"/>
        <v>4.4246046785861113</v>
      </c>
      <c r="F16" s="1873"/>
      <c r="G16" s="1879"/>
    </row>
    <row r="17" spans="1:7" ht="20.100000000000001" customHeight="1">
      <c r="A17" s="1878" t="s">
        <v>655</v>
      </c>
      <c r="B17" s="1877">
        <v>101.59790283446861</v>
      </c>
      <c r="C17" s="1876">
        <v>1.9737180544963735</v>
      </c>
      <c r="D17" s="1875">
        <v>106.9</v>
      </c>
      <c r="E17" s="1877">
        <f t="shared" si="0"/>
        <v>5.2187072937617529</v>
      </c>
      <c r="F17" s="1873"/>
      <c r="G17" s="1879"/>
    </row>
    <row r="18" spans="1:7" ht="20.100000000000001" customHeight="1">
      <c r="A18" s="1878" t="s">
        <v>654</v>
      </c>
      <c r="B18" s="1877">
        <v>102.48203208078642</v>
      </c>
      <c r="C18" s="1876">
        <v>1.1865449335384426</v>
      </c>
      <c r="D18" s="1875">
        <v>107.9</v>
      </c>
      <c r="E18" s="1877">
        <f t="shared" si="0"/>
        <v>5.2867491102660855</v>
      </c>
      <c r="F18" s="1873"/>
      <c r="G18" s="1879"/>
    </row>
    <row r="19" spans="1:7" ht="20.100000000000001" customHeight="1">
      <c r="A19" s="1878" t="s">
        <v>653</v>
      </c>
      <c r="B19" s="1877">
        <v>103.75704221898944</v>
      </c>
      <c r="C19" s="1876">
        <v>2.1</v>
      </c>
      <c r="D19" s="1875">
        <v>109.4</v>
      </c>
      <c r="E19" s="1874">
        <f t="shared" si="0"/>
        <v>5.4386262949752826</v>
      </c>
      <c r="F19" s="1873"/>
      <c r="G19" s="1872"/>
    </row>
    <row r="20" spans="1:7" ht="20.100000000000001" customHeight="1" thickBot="1">
      <c r="A20" s="1871" t="s">
        <v>1232</v>
      </c>
      <c r="B20" s="1868">
        <v>99.999999999999986</v>
      </c>
      <c r="C20" s="1870">
        <v>1.7290875661029823</v>
      </c>
      <c r="D20" s="1868">
        <f>AVERAGE(D8:D19)</f>
        <v>106.23231000000003</v>
      </c>
      <c r="E20" s="1869">
        <f>AVERAGE(E8:E19)</f>
        <v>6.2453852366103249</v>
      </c>
      <c r="F20" s="1868">
        <f>AVERAGE(F8:F19)</f>
        <v>113.76599999999999</v>
      </c>
      <c r="G20" s="1867">
        <f>AVERAGE(G8:G19)</f>
        <v>6.9379999999999997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selection activeCell="K18" sqref="K18"/>
    </sheetView>
  </sheetViews>
  <sheetFormatPr defaultRowHeight="24.95" customHeight="1"/>
  <cols>
    <col min="1" max="1" width="6.28515625" style="1893" customWidth="1"/>
    <col min="2" max="2" width="28.28515625" style="1891" customWidth="1"/>
    <col min="3" max="3" width="8.7109375" style="1891" customWidth="1"/>
    <col min="4" max="4" width="10.7109375" style="1891" bestFit="1" customWidth="1"/>
    <col min="5" max="5" width="9.5703125" style="1891" customWidth="1"/>
    <col min="6" max="6" width="10.7109375" style="1891" bestFit="1" customWidth="1"/>
    <col min="7" max="7" width="9.28515625" style="1891" customWidth="1"/>
    <col min="8" max="8" width="10.7109375" style="1892" bestFit="1" customWidth="1"/>
    <col min="9" max="10" width="9.140625" style="1892"/>
    <col min="11" max="11" width="11.42578125" style="1892" customWidth="1"/>
    <col min="12" max="12" width="12.7109375" style="1891" customWidth="1"/>
    <col min="13" max="16384" width="9.140625" style="1891"/>
  </cols>
  <sheetData>
    <row r="1" spans="1:12" ht="15.75">
      <c r="A1" s="2182" t="s">
        <v>1526</v>
      </c>
      <c r="B1" s="2182"/>
      <c r="C1" s="2182"/>
      <c r="D1" s="2182"/>
      <c r="E1" s="2182"/>
      <c r="F1" s="2182"/>
      <c r="G1" s="2182"/>
      <c r="H1" s="2182"/>
      <c r="I1" s="2182"/>
      <c r="J1" s="2182"/>
      <c r="K1" s="2182"/>
      <c r="L1" s="2182"/>
    </row>
    <row r="2" spans="1:12" ht="15.75">
      <c r="A2" s="2189" t="s">
        <v>1525</v>
      </c>
      <c r="B2" s="2189"/>
      <c r="C2" s="2189"/>
      <c r="D2" s="2189"/>
      <c r="E2" s="2189"/>
      <c r="F2" s="2189"/>
      <c r="G2" s="2189"/>
      <c r="H2" s="2189"/>
      <c r="I2" s="2189"/>
      <c r="J2" s="2189"/>
      <c r="K2" s="2189"/>
      <c r="L2" s="2189"/>
    </row>
    <row r="3" spans="1:12" s="1950" customFormat="1" ht="23.25">
      <c r="A3" s="2189" t="s">
        <v>1524</v>
      </c>
      <c r="B3" s="2189"/>
      <c r="C3" s="2189"/>
      <c r="D3" s="2189"/>
      <c r="E3" s="2189"/>
      <c r="F3" s="2189"/>
      <c r="G3" s="2189"/>
      <c r="H3" s="2189"/>
      <c r="I3" s="2189"/>
      <c r="J3" s="2189"/>
      <c r="K3" s="2189"/>
      <c r="L3" s="2189"/>
    </row>
    <row r="4" spans="1:12" ht="15.75">
      <c r="A4" s="2190" t="s">
        <v>1229</v>
      </c>
      <c r="B4" s="2190"/>
      <c r="C4" s="2190"/>
      <c r="D4" s="2190"/>
      <c r="E4" s="2190"/>
      <c r="F4" s="2190"/>
      <c r="G4" s="2190"/>
      <c r="H4" s="2190"/>
      <c r="I4" s="2190"/>
      <c r="J4" s="2190"/>
      <c r="K4" s="2190"/>
      <c r="L4" s="2190"/>
    </row>
    <row r="5" spans="1:12" ht="16.5" thickBot="1">
      <c r="A5" s="2190"/>
      <c r="B5" s="2190"/>
      <c r="C5" s="2190"/>
      <c r="D5" s="2190"/>
      <c r="E5" s="2190"/>
      <c r="F5" s="2190"/>
      <c r="G5" s="2190"/>
      <c r="H5" s="2190"/>
      <c r="I5" s="2190"/>
      <c r="J5" s="2190"/>
      <c r="K5" s="2190"/>
      <c r="L5" s="2190"/>
    </row>
    <row r="6" spans="1:12" ht="16.5" customHeight="1" thickTop="1">
      <c r="A6" s="2251" t="s">
        <v>42</v>
      </c>
      <c r="B6" s="2254" t="s">
        <v>1523</v>
      </c>
      <c r="C6" s="2257" t="s">
        <v>1454</v>
      </c>
      <c r="D6" s="1949" t="s">
        <v>45</v>
      </c>
      <c r="E6" s="2260" t="s">
        <v>44</v>
      </c>
      <c r="F6" s="2261"/>
      <c r="G6" s="2262" t="s">
        <v>1491</v>
      </c>
      <c r="H6" s="2261"/>
      <c r="I6" s="2263" t="s">
        <v>955</v>
      </c>
      <c r="J6" s="2263"/>
      <c r="K6" s="2263"/>
      <c r="L6" s="2264"/>
    </row>
    <row r="7" spans="1:12" ht="15.75">
      <c r="A7" s="2252"/>
      <c r="B7" s="2255"/>
      <c r="C7" s="2258"/>
      <c r="D7" s="1948" t="s">
        <v>1452</v>
      </c>
      <c r="E7" s="1948" t="s">
        <v>1453</v>
      </c>
      <c r="F7" s="1948" t="s">
        <v>1452</v>
      </c>
      <c r="G7" s="1948" t="s">
        <v>1453</v>
      </c>
      <c r="H7" s="1948" t="s">
        <v>1452</v>
      </c>
      <c r="I7" s="2265" t="s">
        <v>1522</v>
      </c>
      <c r="J7" s="2265" t="s">
        <v>1521</v>
      </c>
      <c r="K7" s="2265" t="s">
        <v>1520</v>
      </c>
      <c r="L7" s="2267" t="s">
        <v>1519</v>
      </c>
    </row>
    <row r="8" spans="1:12" ht="15.75">
      <c r="A8" s="2253"/>
      <c r="B8" s="2256"/>
      <c r="C8" s="2259"/>
      <c r="D8" s="1947">
        <v>1</v>
      </c>
      <c r="E8" s="1947">
        <v>2</v>
      </c>
      <c r="F8" s="1947">
        <v>3</v>
      </c>
      <c r="G8" s="1947">
        <v>4</v>
      </c>
      <c r="H8" s="1947">
        <v>5</v>
      </c>
      <c r="I8" s="2266"/>
      <c r="J8" s="2266"/>
      <c r="K8" s="2266"/>
      <c r="L8" s="2268"/>
    </row>
    <row r="9" spans="1:12" ht="14.25">
      <c r="A9" s="2249" t="s">
        <v>1424</v>
      </c>
      <c r="B9" s="2250"/>
      <c r="C9" s="1946">
        <v>100</v>
      </c>
      <c r="D9" s="1945">
        <v>447.2</v>
      </c>
      <c r="E9" s="1945">
        <v>487</v>
      </c>
      <c r="F9" s="1945">
        <v>488.9</v>
      </c>
      <c r="G9" s="1944">
        <v>537.9</v>
      </c>
      <c r="H9" s="1944">
        <v>537.97298541466432</v>
      </c>
      <c r="I9" s="1985">
        <f t="shared" ref="I9:I49" si="0">+F9/D9*100-100</f>
        <v>9.3246869409660036</v>
      </c>
      <c r="J9" s="1985">
        <f t="shared" ref="J9:J49" si="1">+F9/E9*100-100</f>
        <v>0.39014373716632633</v>
      </c>
      <c r="K9" s="1923">
        <f t="shared" ref="K9:K49" si="2">H9/F9*100-100</f>
        <v>10.037427984181704</v>
      </c>
      <c r="L9" s="1943">
        <f t="shared" ref="L9:L49" si="3">+H9/G9*100-100</f>
        <v>1.3568584246954174E-2</v>
      </c>
    </row>
    <row r="10" spans="1:12" ht="14.25">
      <c r="A10" s="1942">
        <v>1</v>
      </c>
      <c r="B10" s="1941" t="s">
        <v>1518</v>
      </c>
      <c r="C10" s="1940">
        <v>26.97</v>
      </c>
      <c r="D10" s="1926">
        <v>368.6</v>
      </c>
      <c r="E10" s="1925">
        <v>393.1</v>
      </c>
      <c r="F10" s="1925">
        <v>393.1</v>
      </c>
      <c r="G10" s="1924">
        <v>446.4</v>
      </c>
      <c r="H10" s="1924">
        <v>446.41839022926877</v>
      </c>
      <c r="I10" s="1985">
        <f t="shared" si="0"/>
        <v>6.6467715680955024</v>
      </c>
      <c r="J10" s="1985">
        <f t="shared" si="1"/>
        <v>0</v>
      </c>
      <c r="K10" s="1923">
        <f t="shared" si="2"/>
        <v>13.563569124718583</v>
      </c>
      <c r="L10" s="1939">
        <f t="shared" si="3"/>
        <v>4.1196750154171013E-3</v>
      </c>
    </row>
    <row r="11" spans="1:12" ht="15">
      <c r="A11" s="1938"/>
      <c r="B11" s="1911" t="s">
        <v>1512</v>
      </c>
      <c r="C11" s="1907">
        <v>9.8000000000000007</v>
      </c>
      <c r="D11" s="1910">
        <v>339.6</v>
      </c>
      <c r="E11" s="1909">
        <v>367</v>
      </c>
      <c r="F11" s="1909">
        <v>367</v>
      </c>
      <c r="G11" s="1908">
        <v>425.4</v>
      </c>
      <c r="H11" s="1908">
        <v>425.3875771969374</v>
      </c>
      <c r="I11" s="1986">
        <f t="shared" si="0"/>
        <v>8.0683156654887966</v>
      </c>
      <c r="J11" s="1986">
        <f t="shared" si="1"/>
        <v>0</v>
      </c>
      <c r="K11" s="1906">
        <f t="shared" si="2"/>
        <v>15.909421579546972</v>
      </c>
      <c r="L11" s="1905">
        <f t="shared" si="3"/>
        <v>-2.9202640015455472E-3</v>
      </c>
    </row>
    <row r="12" spans="1:12" ht="15">
      <c r="A12" s="1938"/>
      <c r="B12" s="1911" t="s">
        <v>1511</v>
      </c>
      <c r="C12" s="1907">
        <v>17.170000000000002</v>
      </c>
      <c r="D12" s="1910">
        <v>385.1</v>
      </c>
      <c r="E12" s="1909">
        <v>408</v>
      </c>
      <c r="F12" s="1909">
        <v>408</v>
      </c>
      <c r="G12" s="1908">
        <v>458.4</v>
      </c>
      <c r="H12" s="1908">
        <v>458.39527086474277</v>
      </c>
      <c r="I12" s="1986">
        <f t="shared" si="0"/>
        <v>5.946507400675145</v>
      </c>
      <c r="J12" s="1986">
        <f t="shared" si="1"/>
        <v>0</v>
      </c>
      <c r="K12" s="1906">
        <f t="shared" si="2"/>
        <v>12.351782074691855</v>
      </c>
      <c r="L12" s="1905">
        <f t="shared" si="3"/>
        <v>-1.0316612690246529E-3</v>
      </c>
    </row>
    <row r="13" spans="1:12" ht="15">
      <c r="A13" s="1912">
        <v>1.1000000000000001</v>
      </c>
      <c r="B13" s="1918" t="s">
        <v>1517</v>
      </c>
      <c r="C13" s="1917">
        <v>2.82</v>
      </c>
      <c r="D13" s="1910">
        <v>423.2</v>
      </c>
      <c r="E13" s="1916">
        <v>454.4</v>
      </c>
      <c r="F13" s="1916">
        <v>454.4</v>
      </c>
      <c r="G13" s="1915">
        <v>541.79999999999995</v>
      </c>
      <c r="H13" s="1915">
        <v>541.80018862208669</v>
      </c>
      <c r="I13" s="1987">
        <f t="shared" si="0"/>
        <v>7.3724007561436764</v>
      </c>
      <c r="J13" s="1987">
        <f t="shared" si="1"/>
        <v>0</v>
      </c>
      <c r="K13" s="1914">
        <f t="shared" si="2"/>
        <v>19.234196439719796</v>
      </c>
      <c r="L13" s="1913">
        <f t="shared" si="3"/>
        <v>3.4813969506330977E-5</v>
      </c>
    </row>
    <row r="14" spans="1:12" ht="15">
      <c r="A14" s="1912"/>
      <c r="B14" s="1911" t="s">
        <v>1512</v>
      </c>
      <c r="C14" s="1937">
        <v>0.31</v>
      </c>
      <c r="D14" s="1910">
        <v>350.7</v>
      </c>
      <c r="E14" s="1909">
        <v>358.8</v>
      </c>
      <c r="F14" s="1909">
        <v>358.8</v>
      </c>
      <c r="G14" s="1908">
        <v>421.5</v>
      </c>
      <c r="H14" s="1908">
        <v>421.45267989739443</v>
      </c>
      <c r="I14" s="1986">
        <f t="shared" si="0"/>
        <v>2.3096663815226748</v>
      </c>
      <c r="J14" s="1986">
        <f t="shared" si="1"/>
        <v>0</v>
      </c>
      <c r="K14" s="1906">
        <f t="shared" si="2"/>
        <v>17.461727953565884</v>
      </c>
      <c r="L14" s="1905">
        <f t="shared" si="3"/>
        <v>-1.1226596110461173E-2</v>
      </c>
    </row>
    <row r="15" spans="1:12" ht="15">
      <c r="A15" s="1912"/>
      <c r="B15" s="1911" t="s">
        <v>1511</v>
      </c>
      <c r="C15" s="1937">
        <v>2.5099999999999998</v>
      </c>
      <c r="D15" s="1910">
        <v>432</v>
      </c>
      <c r="E15" s="1909">
        <v>466</v>
      </c>
      <c r="F15" s="1909">
        <v>466</v>
      </c>
      <c r="G15" s="1908">
        <v>556.4</v>
      </c>
      <c r="H15" s="1908">
        <v>556.40735133518035</v>
      </c>
      <c r="I15" s="1986">
        <f t="shared" si="0"/>
        <v>7.8703703703703667</v>
      </c>
      <c r="J15" s="1986">
        <f t="shared" si="1"/>
        <v>0</v>
      </c>
      <c r="K15" s="1906">
        <f t="shared" si="2"/>
        <v>19.400719170639576</v>
      </c>
      <c r="L15" s="1905">
        <f t="shared" si="3"/>
        <v>1.3212320597375538E-3</v>
      </c>
    </row>
    <row r="16" spans="1:12" ht="15">
      <c r="A16" s="1912">
        <v>1.2</v>
      </c>
      <c r="B16" s="1918" t="s">
        <v>1516</v>
      </c>
      <c r="C16" s="1917">
        <v>1.1399999999999999</v>
      </c>
      <c r="D16" s="1910">
        <v>353.1</v>
      </c>
      <c r="E16" s="1916">
        <v>373.5</v>
      </c>
      <c r="F16" s="1916">
        <v>373.5</v>
      </c>
      <c r="G16" s="1915">
        <v>442.1</v>
      </c>
      <c r="H16" s="1915">
        <v>442.08984607299396</v>
      </c>
      <c r="I16" s="1987">
        <f t="shared" si="0"/>
        <v>5.7774001699235242</v>
      </c>
      <c r="J16" s="1987">
        <f t="shared" si="1"/>
        <v>0</v>
      </c>
      <c r="K16" s="1914">
        <f t="shared" si="2"/>
        <v>18.364081947254078</v>
      </c>
      <c r="L16" s="1913">
        <f t="shared" si="3"/>
        <v>-2.2967489269518637E-3</v>
      </c>
    </row>
    <row r="17" spans="1:12" ht="15">
      <c r="A17" s="1912"/>
      <c r="B17" s="1911" t="s">
        <v>1512</v>
      </c>
      <c r="C17" s="1937">
        <v>0.19</v>
      </c>
      <c r="D17" s="1910">
        <v>297.2</v>
      </c>
      <c r="E17" s="1909">
        <v>310.5</v>
      </c>
      <c r="F17" s="1909">
        <v>310.5</v>
      </c>
      <c r="G17" s="1908">
        <v>393.6</v>
      </c>
      <c r="H17" s="1908">
        <v>393.64550663246212</v>
      </c>
      <c r="I17" s="1986">
        <f t="shared" si="0"/>
        <v>4.4751009421265024</v>
      </c>
      <c r="J17" s="1986">
        <f t="shared" si="1"/>
        <v>0</v>
      </c>
      <c r="K17" s="1906">
        <f t="shared" si="2"/>
        <v>26.777940944432245</v>
      </c>
      <c r="L17" s="1905">
        <f t="shared" si="3"/>
        <v>1.1561644426350881E-2</v>
      </c>
    </row>
    <row r="18" spans="1:12" ht="15">
      <c r="A18" s="1912"/>
      <c r="B18" s="1911" t="s">
        <v>1511</v>
      </c>
      <c r="C18" s="1937">
        <v>0.95</v>
      </c>
      <c r="D18" s="1910">
        <v>364.2</v>
      </c>
      <c r="E18" s="1909">
        <v>386</v>
      </c>
      <c r="F18" s="1909">
        <v>386</v>
      </c>
      <c r="G18" s="1908">
        <v>451.8</v>
      </c>
      <c r="H18" s="1908">
        <v>451.77871396110038</v>
      </c>
      <c r="I18" s="1986">
        <f t="shared" si="0"/>
        <v>5.9857221306974111</v>
      </c>
      <c r="J18" s="1986">
        <f t="shared" si="1"/>
        <v>0</v>
      </c>
      <c r="K18" s="1906">
        <f t="shared" si="2"/>
        <v>17.041117606502681</v>
      </c>
      <c r="L18" s="1905">
        <f t="shared" si="3"/>
        <v>-4.7113853252795934E-3</v>
      </c>
    </row>
    <row r="19" spans="1:12" ht="15">
      <c r="A19" s="1912">
        <v>1.3</v>
      </c>
      <c r="B19" s="1918" t="s">
        <v>1515</v>
      </c>
      <c r="C19" s="1917">
        <v>0.55000000000000004</v>
      </c>
      <c r="D19" s="1910">
        <v>523.20000000000005</v>
      </c>
      <c r="E19" s="1916">
        <v>529.20000000000005</v>
      </c>
      <c r="F19" s="1916">
        <v>529.20000000000005</v>
      </c>
      <c r="G19" s="1915">
        <v>663.8</v>
      </c>
      <c r="H19" s="1915">
        <v>663.84597934936596</v>
      </c>
      <c r="I19" s="1987">
        <f t="shared" si="0"/>
        <v>1.1467889908256979</v>
      </c>
      <c r="J19" s="1987">
        <f t="shared" si="1"/>
        <v>0</v>
      </c>
      <c r="K19" s="1914">
        <f t="shared" si="2"/>
        <v>25.443306755360155</v>
      </c>
      <c r="L19" s="1913">
        <f t="shared" si="3"/>
        <v>6.9266871596909141E-3</v>
      </c>
    </row>
    <row r="20" spans="1:12" ht="15">
      <c r="A20" s="1912"/>
      <c r="B20" s="1911" t="s">
        <v>1512</v>
      </c>
      <c r="C20" s="1937">
        <v>0.1</v>
      </c>
      <c r="D20" s="1910">
        <v>407.5</v>
      </c>
      <c r="E20" s="1909">
        <v>414.6</v>
      </c>
      <c r="F20" s="1909">
        <v>414.6</v>
      </c>
      <c r="G20" s="1908">
        <v>481.5</v>
      </c>
      <c r="H20" s="1908">
        <v>481.54649230169167</v>
      </c>
      <c r="I20" s="1986">
        <f t="shared" si="0"/>
        <v>1.7423312883435642</v>
      </c>
      <c r="J20" s="1986">
        <f t="shared" si="1"/>
        <v>0</v>
      </c>
      <c r="K20" s="1906">
        <f t="shared" si="2"/>
        <v>16.147248504990742</v>
      </c>
      <c r="L20" s="1905">
        <f t="shared" si="3"/>
        <v>9.6557220543331823E-3</v>
      </c>
    </row>
    <row r="21" spans="1:12" ht="15">
      <c r="A21" s="1912"/>
      <c r="B21" s="1911" t="s">
        <v>1511</v>
      </c>
      <c r="C21" s="1937">
        <v>0.45</v>
      </c>
      <c r="D21" s="1910">
        <v>549.70000000000005</v>
      </c>
      <c r="E21" s="1909">
        <v>555.5</v>
      </c>
      <c r="F21" s="1909">
        <v>555.5</v>
      </c>
      <c r="G21" s="1908">
        <v>705.6</v>
      </c>
      <c r="H21" s="1908">
        <v>705.57718722774916</v>
      </c>
      <c r="I21" s="1986">
        <f t="shared" si="0"/>
        <v>1.0551209750773154</v>
      </c>
      <c r="J21" s="1986">
        <f t="shared" si="1"/>
        <v>0</v>
      </c>
      <c r="K21" s="1906">
        <f t="shared" si="2"/>
        <v>27.016595360530886</v>
      </c>
      <c r="L21" s="1905">
        <f t="shared" si="3"/>
        <v>-3.2331026432643739E-3</v>
      </c>
    </row>
    <row r="22" spans="1:12" ht="15">
      <c r="A22" s="1912">
        <v>1.4</v>
      </c>
      <c r="B22" s="1918" t="s">
        <v>1514</v>
      </c>
      <c r="C22" s="1917">
        <v>4.01</v>
      </c>
      <c r="D22" s="1910">
        <v>410.8</v>
      </c>
      <c r="E22" s="1916">
        <v>443.9</v>
      </c>
      <c r="F22" s="1916">
        <v>443.9</v>
      </c>
      <c r="G22" s="1915">
        <v>483.8</v>
      </c>
      <c r="H22" s="1915">
        <v>483.75723466725458</v>
      </c>
      <c r="I22" s="1987">
        <f t="shared" si="0"/>
        <v>8.0574488802336788</v>
      </c>
      <c r="J22" s="1987">
        <f t="shared" si="1"/>
        <v>0</v>
      </c>
      <c r="K22" s="1914">
        <f t="shared" si="2"/>
        <v>8.9788769243646271</v>
      </c>
      <c r="L22" s="1913">
        <f t="shared" si="3"/>
        <v>-8.8394652222945069E-3</v>
      </c>
    </row>
    <row r="23" spans="1:12" ht="15">
      <c r="A23" s="1912"/>
      <c r="B23" s="1911" t="s">
        <v>1512</v>
      </c>
      <c r="C23" s="1937">
        <v>0.17</v>
      </c>
      <c r="D23" s="1910">
        <v>322.60000000000002</v>
      </c>
      <c r="E23" s="1909">
        <v>337</v>
      </c>
      <c r="F23" s="1909">
        <v>337</v>
      </c>
      <c r="G23" s="1908">
        <v>382.6</v>
      </c>
      <c r="H23" s="1908">
        <v>382.61385851987751</v>
      </c>
      <c r="I23" s="1986">
        <f t="shared" si="0"/>
        <v>4.4637321760694419</v>
      </c>
      <c r="J23" s="1986">
        <f t="shared" si="1"/>
        <v>0</v>
      </c>
      <c r="K23" s="1906">
        <f t="shared" si="2"/>
        <v>13.535269590468118</v>
      </c>
      <c r="L23" s="1905">
        <f t="shared" si="3"/>
        <v>3.6221954724311445E-3</v>
      </c>
    </row>
    <row r="24" spans="1:12" ht="15">
      <c r="A24" s="1912"/>
      <c r="B24" s="1911" t="s">
        <v>1511</v>
      </c>
      <c r="C24" s="1937">
        <v>3.84</v>
      </c>
      <c r="D24" s="1910">
        <v>414.8</v>
      </c>
      <c r="E24" s="1909">
        <v>448.8</v>
      </c>
      <c r="F24" s="1909">
        <v>448.8</v>
      </c>
      <c r="G24" s="1908">
        <v>488.3</v>
      </c>
      <c r="H24" s="1908">
        <v>488.2998143679086</v>
      </c>
      <c r="I24" s="1986">
        <f t="shared" si="0"/>
        <v>8.1967213114754145</v>
      </c>
      <c r="J24" s="1986">
        <f t="shared" si="1"/>
        <v>0</v>
      </c>
      <c r="K24" s="1906">
        <f t="shared" si="2"/>
        <v>8.8012064099618073</v>
      </c>
      <c r="L24" s="1905">
        <f t="shared" si="3"/>
        <v>-3.8015992515738617E-5</v>
      </c>
    </row>
    <row r="25" spans="1:12" s="1893" customFormat="1" ht="15">
      <c r="A25" s="1912">
        <v>1.5</v>
      </c>
      <c r="B25" s="1918" t="s">
        <v>1430</v>
      </c>
      <c r="C25" s="1917">
        <v>10.55</v>
      </c>
      <c r="D25" s="1910">
        <v>383.4</v>
      </c>
      <c r="E25" s="1916">
        <v>422.7</v>
      </c>
      <c r="F25" s="1916">
        <v>422.7</v>
      </c>
      <c r="G25" s="1915">
        <v>467.3</v>
      </c>
      <c r="H25" s="1915">
        <v>467.33980786816142</v>
      </c>
      <c r="I25" s="1987">
        <f t="shared" si="0"/>
        <v>10.25039123630674</v>
      </c>
      <c r="J25" s="1987">
        <f t="shared" si="1"/>
        <v>0</v>
      </c>
      <c r="K25" s="1914">
        <f t="shared" si="2"/>
        <v>10.560635880804696</v>
      </c>
      <c r="L25" s="1913">
        <f t="shared" si="3"/>
        <v>8.5186963752192923E-3</v>
      </c>
    </row>
    <row r="26" spans="1:12" ht="15">
      <c r="A26" s="1912"/>
      <c r="B26" s="1911" t="s">
        <v>1512</v>
      </c>
      <c r="C26" s="1937">
        <v>6.8</v>
      </c>
      <c r="D26" s="1910">
        <v>354.6</v>
      </c>
      <c r="E26" s="1909">
        <v>392.9</v>
      </c>
      <c r="F26" s="1909">
        <v>392.9</v>
      </c>
      <c r="G26" s="1908">
        <v>452.5</v>
      </c>
      <c r="H26" s="1908">
        <v>452.53735126181283</v>
      </c>
      <c r="I26" s="1986">
        <f t="shared" si="0"/>
        <v>10.800902425267907</v>
      </c>
      <c r="J26" s="1986">
        <f t="shared" si="1"/>
        <v>0</v>
      </c>
      <c r="K26" s="1906">
        <f t="shared" si="2"/>
        <v>15.17876082000835</v>
      </c>
      <c r="L26" s="1905">
        <f t="shared" si="3"/>
        <v>8.2544225000731331E-3</v>
      </c>
    </row>
    <row r="27" spans="1:12" ht="15">
      <c r="A27" s="1912"/>
      <c r="B27" s="1911" t="s">
        <v>1511</v>
      </c>
      <c r="C27" s="1937">
        <v>3.75</v>
      </c>
      <c r="D27" s="1910">
        <v>435.5</v>
      </c>
      <c r="E27" s="1909">
        <v>476.7</v>
      </c>
      <c r="F27" s="1909">
        <v>476.7</v>
      </c>
      <c r="G27" s="1908">
        <v>494.2</v>
      </c>
      <c r="H27" s="1908">
        <v>494.16726516838042</v>
      </c>
      <c r="I27" s="1986">
        <f t="shared" si="0"/>
        <v>9.4603903559127502</v>
      </c>
      <c r="J27" s="1986">
        <f t="shared" si="1"/>
        <v>0</v>
      </c>
      <c r="K27" s="1906">
        <f t="shared" si="2"/>
        <v>3.664204986024842</v>
      </c>
      <c r="L27" s="1905">
        <f t="shared" si="3"/>
        <v>-6.6238024321307876E-3</v>
      </c>
    </row>
    <row r="28" spans="1:12" s="1893" customFormat="1" ht="15">
      <c r="A28" s="1912">
        <v>1.6</v>
      </c>
      <c r="B28" s="1918" t="s">
        <v>1513</v>
      </c>
      <c r="C28" s="1917">
        <v>7.9</v>
      </c>
      <c r="D28" s="1910">
        <v>299.39999999999998</v>
      </c>
      <c r="E28" s="1916">
        <v>299.39999999999998</v>
      </c>
      <c r="F28" s="1916">
        <v>299.39999999999998</v>
      </c>
      <c r="G28" s="1915">
        <v>351</v>
      </c>
      <c r="H28" s="1915">
        <v>350.96560194670059</v>
      </c>
      <c r="I28" s="1987">
        <f t="shared" si="0"/>
        <v>0</v>
      </c>
      <c r="J28" s="1987">
        <f t="shared" si="1"/>
        <v>0</v>
      </c>
      <c r="K28" s="1914">
        <f t="shared" si="2"/>
        <v>17.22297994211776</v>
      </c>
      <c r="L28" s="1913">
        <f t="shared" si="3"/>
        <v>-9.8000151850072825E-3</v>
      </c>
    </row>
    <row r="29" spans="1:12" ht="15">
      <c r="A29" s="1912"/>
      <c r="B29" s="1911" t="s">
        <v>1512</v>
      </c>
      <c r="C29" s="1937">
        <v>2.2400000000000002</v>
      </c>
      <c r="D29" s="1910">
        <v>293.89999999999998</v>
      </c>
      <c r="E29" s="1909">
        <v>293.89999999999998</v>
      </c>
      <c r="F29" s="1909">
        <v>293.89999999999998</v>
      </c>
      <c r="G29" s="1908">
        <v>346.4</v>
      </c>
      <c r="H29" s="1908">
        <v>346.35155257159397</v>
      </c>
      <c r="I29" s="1986">
        <f t="shared" si="0"/>
        <v>0</v>
      </c>
      <c r="J29" s="1986">
        <f t="shared" si="1"/>
        <v>0</v>
      </c>
      <c r="K29" s="1906">
        <f t="shared" si="2"/>
        <v>17.846734457840753</v>
      </c>
      <c r="L29" s="1905">
        <f t="shared" si="3"/>
        <v>-1.3985978177259994E-2</v>
      </c>
    </row>
    <row r="30" spans="1:12" ht="15">
      <c r="A30" s="1936"/>
      <c r="B30" s="1935" t="s">
        <v>1511</v>
      </c>
      <c r="C30" s="1934">
        <v>5.66</v>
      </c>
      <c r="D30" s="1933">
        <v>301.5</v>
      </c>
      <c r="E30" s="1933">
        <v>301.5</v>
      </c>
      <c r="F30" s="1933">
        <v>301.5</v>
      </c>
      <c r="G30" s="1932">
        <v>352.8</v>
      </c>
      <c r="H30" s="1932">
        <v>352.78838204253037</v>
      </c>
      <c r="I30" s="1988">
        <f t="shared" si="0"/>
        <v>0</v>
      </c>
      <c r="J30" s="1988">
        <f t="shared" si="1"/>
        <v>0</v>
      </c>
      <c r="K30" s="1931">
        <f t="shared" si="2"/>
        <v>17.011071987572251</v>
      </c>
      <c r="L30" s="1930">
        <f t="shared" si="3"/>
        <v>-3.2930718451353869E-3</v>
      </c>
    </row>
    <row r="31" spans="1:12" s="1921" customFormat="1" ht="14.25">
      <c r="A31" s="1929">
        <v>2</v>
      </c>
      <c r="B31" s="1928" t="s">
        <v>1510</v>
      </c>
      <c r="C31" s="1927">
        <v>73.03</v>
      </c>
      <c r="D31" s="1926">
        <v>476.2</v>
      </c>
      <c r="E31" s="1925">
        <v>521.6</v>
      </c>
      <c r="F31" s="1925">
        <v>524.29999999999995</v>
      </c>
      <c r="G31" s="1924">
        <v>571.70000000000005</v>
      </c>
      <c r="H31" s="1924">
        <v>571.78412374343486</v>
      </c>
      <c r="I31" s="1989">
        <f t="shared" si="0"/>
        <v>10.100797984040312</v>
      </c>
      <c r="J31" s="1989">
        <f t="shared" si="1"/>
        <v>0.51763803680979947</v>
      </c>
      <c r="K31" s="1923">
        <f t="shared" si="2"/>
        <v>9.056670559495501</v>
      </c>
      <c r="L31" s="1922">
        <f t="shared" si="3"/>
        <v>1.4714665634912194E-2</v>
      </c>
    </row>
    <row r="32" spans="1:12" ht="14.25">
      <c r="A32" s="1912">
        <v>2.1</v>
      </c>
      <c r="B32" s="1918" t="s">
        <v>1509</v>
      </c>
      <c r="C32" s="1917">
        <v>39.49</v>
      </c>
      <c r="D32" s="1920">
        <v>542.70000000000005</v>
      </c>
      <c r="E32" s="1916">
        <v>599.29999999999995</v>
      </c>
      <c r="F32" s="1916">
        <v>603.4</v>
      </c>
      <c r="G32" s="1915">
        <v>654.4</v>
      </c>
      <c r="H32" s="1915">
        <v>654.36118031198259</v>
      </c>
      <c r="I32" s="1987">
        <f t="shared" si="0"/>
        <v>11.184816657453453</v>
      </c>
      <c r="J32" s="1987">
        <f t="shared" si="1"/>
        <v>0.68413148673451474</v>
      </c>
      <c r="K32" s="1914">
        <f t="shared" si="2"/>
        <v>8.4456712482569714</v>
      </c>
      <c r="L32" s="1919">
        <f t="shared" si="3"/>
        <v>-5.9321039146453813E-3</v>
      </c>
    </row>
    <row r="33" spans="1:12" ht="15">
      <c r="A33" s="1912"/>
      <c r="B33" s="1911" t="s">
        <v>1499</v>
      </c>
      <c r="C33" s="1907">
        <v>20.49</v>
      </c>
      <c r="D33" s="1910">
        <v>519.20000000000005</v>
      </c>
      <c r="E33" s="1909">
        <v>571</v>
      </c>
      <c r="F33" s="1909">
        <v>575.1</v>
      </c>
      <c r="G33" s="1908">
        <v>633.1</v>
      </c>
      <c r="H33" s="1908">
        <v>633.10487014448097</v>
      </c>
      <c r="I33" s="1986">
        <f t="shared" si="0"/>
        <v>10.766563944530034</v>
      </c>
      <c r="J33" s="1986">
        <f t="shared" si="1"/>
        <v>0.71803852889667041</v>
      </c>
      <c r="K33" s="1906">
        <f t="shared" si="2"/>
        <v>10.0860494078388</v>
      </c>
      <c r="L33" s="1905">
        <f t="shared" si="3"/>
        <v>7.6925359041979391E-4</v>
      </c>
    </row>
    <row r="34" spans="1:12" ht="15">
      <c r="A34" s="1912"/>
      <c r="B34" s="1911" t="s">
        <v>1498</v>
      </c>
      <c r="C34" s="1907">
        <v>19</v>
      </c>
      <c r="D34" s="1910">
        <v>568</v>
      </c>
      <c r="E34" s="1909">
        <v>629.79999999999995</v>
      </c>
      <c r="F34" s="1909">
        <v>633.9</v>
      </c>
      <c r="G34" s="1908">
        <v>677.3</v>
      </c>
      <c r="H34" s="1908">
        <v>677.30099678263889</v>
      </c>
      <c r="I34" s="1986">
        <f t="shared" si="0"/>
        <v>11.602112676056336</v>
      </c>
      <c r="J34" s="1986">
        <f t="shared" si="1"/>
        <v>0.65100031756114163</v>
      </c>
      <c r="K34" s="1906">
        <f t="shared" si="2"/>
        <v>6.8466630040446432</v>
      </c>
      <c r="L34" s="1905">
        <f t="shared" si="3"/>
        <v>1.4717003379871585E-4</v>
      </c>
    </row>
    <row r="35" spans="1:12" ht="14.25">
      <c r="A35" s="1912">
        <v>2.2000000000000002</v>
      </c>
      <c r="B35" s="1918" t="s">
        <v>1508</v>
      </c>
      <c r="C35" s="1917">
        <v>25.25</v>
      </c>
      <c r="D35" s="1920">
        <v>392.1</v>
      </c>
      <c r="E35" s="1916">
        <v>418.8</v>
      </c>
      <c r="F35" s="1916">
        <v>420</v>
      </c>
      <c r="G35" s="1915">
        <v>465.9</v>
      </c>
      <c r="H35" s="1915">
        <v>465.89663559298594</v>
      </c>
      <c r="I35" s="1987">
        <f t="shared" si="0"/>
        <v>7.1155317521040473</v>
      </c>
      <c r="J35" s="1987">
        <f t="shared" si="1"/>
        <v>0.28653295128940215</v>
      </c>
      <c r="K35" s="1914">
        <f t="shared" si="2"/>
        <v>10.927770379282364</v>
      </c>
      <c r="L35" s="1913">
        <f t="shared" si="3"/>
        <v>-7.2213071776161541E-4</v>
      </c>
    </row>
    <row r="36" spans="1:12" ht="15">
      <c r="A36" s="1912"/>
      <c r="B36" s="1911" t="s">
        <v>1507</v>
      </c>
      <c r="C36" s="1907">
        <v>6.31</v>
      </c>
      <c r="D36" s="1910">
        <v>360.3</v>
      </c>
      <c r="E36" s="1909">
        <v>392.3</v>
      </c>
      <c r="F36" s="1909">
        <v>392.3</v>
      </c>
      <c r="G36" s="1908">
        <v>445.2</v>
      </c>
      <c r="H36" s="1908">
        <v>445.17529897821879</v>
      </c>
      <c r="I36" s="1986">
        <f t="shared" si="0"/>
        <v>8.8814876491812385</v>
      </c>
      <c r="J36" s="1986">
        <f t="shared" si="1"/>
        <v>0</v>
      </c>
      <c r="K36" s="1906">
        <f t="shared" si="2"/>
        <v>13.478281666637471</v>
      </c>
      <c r="L36" s="1905">
        <f t="shared" si="3"/>
        <v>-5.5482977945189305E-3</v>
      </c>
    </row>
    <row r="37" spans="1:12" ht="15">
      <c r="A37" s="1912"/>
      <c r="B37" s="1911" t="s">
        <v>1502</v>
      </c>
      <c r="C37" s="1907">
        <v>6.31</v>
      </c>
      <c r="D37" s="1910">
        <v>373.1</v>
      </c>
      <c r="E37" s="1909">
        <v>400.5</v>
      </c>
      <c r="F37" s="1909">
        <v>400.5</v>
      </c>
      <c r="G37" s="1908">
        <v>444.1</v>
      </c>
      <c r="H37" s="1908">
        <v>444.13150223535587</v>
      </c>
      <c r="I37" s="1986">
        <f t="shared" si="0"/>
        <v>7.3438756365585647</v>
      </c>
      <c r="J37" s="1986">
        <f t="shared" si="1"/>
        <v>0</v>
      </c>
      <c r="K37" s="1906">
        <f t="shared" si="2"/>
        <v>10.894257736668123</v>
      </c>
      <c r="L37" s="1905">
        <f t="shared" si="3"/>
        <v>7.0935004178949157E-3</v>
      </c>
    </row>
    <row r="38" spans="1:12" ht="15">
      <c r="A38" s="1912"/>
      <c r="B38" s="1911" t="s">
        <v>1506</v>
      </c>
      <c r="C38" s="1907">
        <v>6.31</v>
      </c>
      <c r="D38" s="1910">
        <v>366.9</v>
      </c>
      <c r="E38" s="1909">
        <v>400.1</v>
      </c>
      <c r="F38" s="1909">
        <v>400.1</v>
      </c>
      <c r="G38" s="1908">
        <v>447.5</v>
      </c>
      <c r="H38" s="1908">
        <v>447.48974508636496</v>
      </c>
      <c r="I38" s="1986">
        <f t="shared" si="0"/>
        <v>9.0487871354592642</v>
      </c>
      <c r="J38" s="1986">
        <f t="shared" si="1"/>
        <v>0</v>
      </c>
      <c r="K38" s="1906">
        <f t="shared" si="2"/>
        <v>11.844475152803028</v>
      </c>
      <c r="L38" s="1905">
        <f t="shared" si="3"/>
        <v>-2.2916008122990661E-3</v>
      </c>
    </row>
    <row r="39" spans="1:12" ht="15">
      <c r="A39" s="1912"/>
      <c r="B39" s="1911" t="s">
        <v>1501</v>
      </c>
      <c r="C39" s="1907">
        <v>6.32</v>
      </c>
      <c r="D39" s="1910">
        <v>467.8</v>
      </c>
      <c r="E39" s="1909">
        <v>482.3</v>
      </c>
      <c r="F39" s="1909">
        <v>486.9</v>
      </c>
      <c r="G39" s="1908">
        <v>526.70000000000005</v>
      </c>
      <c r="H39" s="1908">
        <v>526.71959912347336</v>
      </c>
      <c r="I39" s="1986">
        <f t="shared" si="0"/>
        <v>4.0829414279606624</v>
      </c>
      <c r="J39" s="1986">
        <f t="shared" si="1"/>
        <v>0.95376321791415819</v>
      </c>
      <c r="K39" s="1906">
        <f t="shared" si="2"/>
        <v>8.1781883597193286</v>
      </c>
      <c r="L39" s="1905">
        <f t="shared" si="3"/>
        <v>3.7211170444919617E-3</v>
      </c>
    </row>
    <row r="40" spans="1:12" ht="14.25">
      <c r="A40" s="1912">
        <v>2.2999999999999998</v>
      </c>
      <c r="B40" s="1918" t="s">
        <v>1505</v>
      </c>
      <c r="C40" s="1917">
        <v>8.2899999999999991</v>
      </c>
      <c r="D40" s="1920">
        <v>416.1</v>
      </c>
      <c r="E40" s="1916">
        <v>464.6</v>
      </c>
      <c r="F40" s="1916">
        <v>464.9</v>
      </c>
      <c r="G40" s="1915">
        <v>500</v>
      </c>
      <c r="H40" s="1915">
        <v>500.8381542398198</v>
      </c>
      <c r="I40" s="1987">
        <f t="shared" si="0"/>
        <v>11.727950012016336</v>
      </c>
      <c r="J40" s="1987">
        <f t="shared" si="1"/>
        <v>6.4571674558749237E-2</v>
      </c>
      <c r="K40" s="1914">
        <f t="shared" si="2"/>
        <v>7.7302977500150121</v>
      </c>
      <c r="L40" s="1919">
        <f t="shared" si="3"/>
        <v>0.16763084796396299</v>
      </c>
    </row>
    <row r="41" spans="1:12" s="1893" customFormat="1" ht="15">
      <c r="A41" s="1912"/>
      <c r="B41" s="1918" t="s">
        <v>1504</v>
      </c>
      <c r="C41" s="1917">
        <v>2.76</v>
      </c>
      <c r="D41" s="1910">
        <v>388.1</v>
      </c>
      <c r="E41" s="1916">
        <v>430.3</v>
      </c>
      <c r="F41" s="1916">
        <v>430.3</v>
      </c>
      <c r="G41" s="1915">
        <v>467.2</v>
      </c>
      <c r="H41" s="1915">
        <v>467.18921021728852</v>
      </c>
      <c r="I41" s="1987">
        <f t="shared" si="0"/>
        <v>10.873486214893063</v>
      </c>
      <c r="J41" s="1987">
        <f t="shared" si="1"/>
        <v>0</v>
      </c>
      <c r="K41" s="1914">
        <f t="shared" si="2"/>
        <v>8.572905000531847</v>
      </c>
      <c r="L41" s="1913">
        <f t="shared" si="3"/>
        <v>-2.3094569159809453E-3</v>
      </c>
    </row>
    <row r="42" spans="1:12" ht="15">
      <c r="A42" s="1912"/>
      <c r="B42" s="1911" t="s">
        <v>1502</v>
      </c>
      <c r="C42" s="1907">
        <v>1.38</v>
      </c>
      <c r="D42" s="1910">
        <v>380.5</v>
      </c>
      <c r="E42" s="1909">
        <v>420.2</v>
      </c>
      <c r="F42" s="1909">
        <v>420.2</v>
      </c>
      <c r="G42" s="1908">
        <v>452</v>
      </c>
      <c r="H42" s="1908">
        <v>451.99814718324268</v>
      </c>
      <c r="I42" s="1986">
        <f t="shared" si="0"/>
        <v>10.433639947437584</v>
      </c>
      <c r="J42" s="1986">
        <f t="shared" si="1"/>
        <v>0</v>
      </c>
      <c r="K42" s="1906">
        <f t="shared" si="2"/>
        <v>7.5673839084347208</v>
      </c>
      <c r="L42" s="1905">
        <f t="shared" si="3"/>
        <v>-4.0991521179023493E-4</v>
      </c>
    </row>
    <row r="43" spans="1:12" s="1892" customFormat="1" ht="15">
      <c r="A43" s="1912"/>
      <c r="B43" s="1911" t="s">
        <v>1501</v>
      </c>
      <c r="C43" s="1907">
        <v>1.38</v>
      </c>
      <c r="D43" s="1910">
        <v>395.7</v>
      </c>
      <c r="E43" s="1909">
        <v>440.4</v>
      </c>
      <c r="F43" s="1909">
        <v>440.4</v>
      </c>
      <c r="G43" s="1908">
        <v>482.4</v>
      </c>
      <c r="H43" s="1908">
        <v>482.38027325133442</v>
      </c>
      <c r="I43" s="1986">
        <f t="shared" si="0"/>
        <v>11.296436694465498</v>
      </c>
      <c r="J43" s="1986">
        <f t="shared" si="1"/>
        <v>0</v>
      </c>
      <c r="K43" s="1906">
        <f t="shared" si="2"/>
        <v>9.5323054612475886</v>
      </c>
      <c r="L43" s="1905">
        <f t="shared" si="3"/>
        <v>-4.089292841129577E-3</v>
      </c>
    </row>
    <row r="44" spans="1:12" ht="15">
      <c r="A44" s="1912"/>
      <c r="B44" s="1918" t="s">
        <v>1503</v>
      </c>
      <c r="C44" s="1917">
        <v>2.76</v>
      </c>
      <c r="D44" s="1910">
        <v>379.5</v>
      </c>
      <c r="E44" s="1916">
        <v>416.8</v>
      </c>
      <c r="F44" s="1916">
        <v>416.8</v>
      </c>
      <c r="G44" s="1915">
        <v>454.9</v>
      </c>
      <c r="H44" s="1915">
        <v>457.36882951144656</v>
      </c>
      <c r="I44" s="1987">
        <f t="shared" si="0"/>
        <v>9.8287220026350468</v>
      </c>
      <c r="J44" s="1987">
        <f t="shared" si="1"/>
        <v>0</v>
      </c>
      <c r="K44" s="1914">
        <f t="shared" si="2"/>
        <v>9.7334043933412886</v>
      </c>
      <c r="L44" s="1913">
        <f t="shared" si="3"/>
        <v>0.54271917156442839</v>
      </c>
    </row>
    <row r="45" spans="1:12" ht="15">
      <c r="A45" s="1912"/>
      <c r="B45" s="1911" t="s">
        <v>1502</v>
      </c>
      <c r="C45" s="1907">
        <v>1.38</v>
      </c>
      <c r="D45" s="1910">
        <v>371</v>
      </c>
      <c r="E45" s="1909">
        <v>405</v>
      </c>
      <c r="F45" s="1909">
        <v>405</v>
      </c>
      <c r="G45" s="1908">
        <v>433.1</v>
      </c>
      <c r="H45" s="1908">
        <v>438.13559816293616</v>
      </c>
      <c r="I45" s="1986">
        <f t="shared" si="0"/>
        <v>9.1644204851752136</v>
      </c>
      <c r="J45" s="1986">
        <f t="shared" si="1"/>
        <v>0</v>
      </c>
      <c r="K45" s="1906">
        <f t="shared" si="2"/>
        <v>8.1816291760336242</v>
      </c>
      <c r="L45" s="1905">
        <f t="shared" si="3"/>
        <v>1.1626871768497296</v>
      </c>
    </row>
    <row r="46" spans="1:12" ht="15">
      <c r="A46" s="1912"/>
      <c r="B46" s="1911" t="s">
        <v>1501</v>
      </c>
      <c r="C46" s="1907">
        <v>1.38</v>
      </c>
      <c r="D46" s="1910">
        <v>387.9</v>
      </c>
      <c r="E46" s="1909">
        <v>428.5</v>
      </c>
      <c r="F46" s="1909">
        <v>428.5</v>
      </c>
      <c r="G46" s="1908">
        <v>476.6</v>
      </c>
      <c r="H46" s="1908">
        <v>476.60206085995691</v>
      </c>
      <c r="I46" s="1986">
        <f t="shared" si="0"/>
        <v>10.466615106986339</v>
      </c>
      <c r="J46" s="1986">
        <f t="shared" si="1"/>
        <v>0</v>
      </c>
      <c r="K46" s="1906">
        <f t="shared" si="2"/>
        <v>11.225685148181313</v>
      </c>
      <c r="L46" s="1905">
        <f t="shared" si="3"/>
        <v>4.3240871944760784E-4</v>
      </c>
    </row>
    <row r="47" spans="1:12" ht="15">
      <c r="A47" s="1912"/>
      <c r="B47" s="1918" t="s">
        <v>1500</v>
      </c>
      <c r="C47" s="1917">
        <v>2.77</v>
      </c>
      <c r="D47" s="1910">
        <v>480.6</v>
      </c>
      <c r="E47" s="1916">
        <v>546.5</v>
      </c>
      <c r="F47" s="1916">
        <v>547.5</v>
      </c>
      <c r="G47" s="1915">
        <v>577.79999999999995</v>
      </c>
      <c r="H47" s="1915">
        <v>577.75294470905988</v>
      </c>
      <c r="I47" s="1987">
        <f t="shared" si="0"/>
        <v>13.920099875156055</v>
      </c>
      <c r="J47" s="1987">
        <f t="shared" si="1"/>
        <v>0.18298261665141524</v>
      </c>
      <c r="K47" s="1914">
        <f t="shared" si="2"/>
        <v>5.5256520016547768</v>
      </c>
      <c r="L47" s="1913">
        <f t="shared" si="3"/>
        <v>-8.14387174456499E-3</v>
      </c>
    </row>
    <row r="48" spans="1:12" ht="15">
      <c r="A48" s="1912"/>
      <c r="B48" s="1911" t="s">
        <v>1499</v>
      </c>
      <c r="C48" s="1907">
        <v>1.38</v>
      </c>
      <c r="D48" s="1910">
        <v>467.9</v>
      </c>
      <c r="E48" s="1909">
        <v>536.79999999999995</v>
      </c>
      <c r="F48" s="1909">
        <v>537.79999999999995</v>
      </c>
      <c r="G48" s="1908">
        <v>581.6</v>
      </c>
      <c r="H48" s="1908">
        <v>581.63596692472993</v>
      </c>
      <c r="I48" s="1986">
        <f t="shared" si="0"/>
        <v>14.939089549048944</v>
      </c>
      <c r="J48" s="1986">
        <f t="shared" si="1"/>
        <v>0.18628912071534387</v>
      </c>
      <c r="K48" s="1906">
        <f t="shared" si="2"/>
        <v>8.1509793463610833</v>
      </c>
      <c r="L48" s="1905">
        <f t="shared" si="3"/>
        <v>6.1841342382962239E-3</v>
      </c>
    </row>
    <row r="49" spans="1:12" ht="15.75" thickBot="1">
      <c r="A49" s="1904"/>
      <c r="B49" s="1903" t="s">
        <v>1498</v>
      </c>
      <c r="C49" s="1899">
        <v>1.39</v>
      </c>
      <c r="D49" s="1902">
        <v>493.2</v>
      </c>
      <c r="E49" s="1901">
        <v>556.1</v>
      </c>
      <c r="F49" s="1901">
        <v>557.20000000000005</v>
      </c>
      <c r="G49" s="1900">
        <v>573.9</v>
      </c>
      <c r="H49" s="1900">
        <v>573.8903594524196</v>
      </c>
      <c r="I49" s="1990">
        <f t="shared" si="0"/>
        <v>12.976480129764823</v>
      </c>
      <c r="J49" s="1990">
        <f t="shared" si="1"/>
        <v>0.19780614997301882</v>
      </c>
      <c r="K49" s="1898">
        <f t="shared" si="2"/>
        <v>2.9953983224012148</v>
      </c>
      <c r="L49" s="1897">
        <f t="shared" si="3"/>
        <v>-1.6798305593965779E-3</v>
      </c>
    </row>
    <row r="50" spans="1:12" ht="13.5" thickTop="1">
      <c r="B50" s="1977" t="s">
        <v>75</v>
      </c>
      <c r="D50" s="1894"/>
      <c r="E50" s="1894"/>
      <c r="F50" s="1894"/>
      <c r="G50" s="1894"/>
      <c r="H50" s="1895"/>
      <c r="I50" s="1895"/>
      <c r="J50" s="1895"/>
      <c r="K50" s="1895"/>
      <c r="L50" s="1894"/>
    </row>
    <row r="51" spans="1:12" ht="12.75">
      <c r="B51" s="1896"/>
      <c r="C51" s="1896"/>
      <c r="D51" s="1896"/>
      <c r="E51" s="1896"/>
      <c r="F51" s="1896"/>
      <c r="G51" s="1896"/>
      <c r="H51" s="1896"/>
      <c r="I51" s="1896"/>
      <c r="J51" s="1896"/>
      <c r="K51" s="1896"/>
      <c r="L51" s="1896"/>
    </row>
    <row r="52" spans="1:12" ht="12.75">
      <c r="D52" s="1894"/>
      <c r="E52" s="1894"/>
      <c r="G52" s="1894"/>
      <c r="H52" s="1895"/>
      <c r="I52" s="1895"/>
      <c r="J52" s="1895"/>
      <c r="K52" s="1895"/>
      <c r="L52" s="1894"/>
    </row>
    <row r="53" spans="1:12" ht="12.75">
      <c r="D53" s="1894"/>
      <c r="E53" s="1894"/>
      <c r="F53" s="1894"/>
      <c r="G53" s="1894"/>
      <c r="H53" s="1895"/>
      <c r="I53" s="1895"/>
      <c r="J53" s="1895"/>
      <c r="K53" s="1895"/>
      <c r="L53" s="1894"/>
    </row>
    <row r="54" spans="1:12" ht="12.75">
      <c r="D54" s="1894"/>
      <c r="E54" s="1894"/>
      <c r="F54" s="1894"/>
      <c r="G54" s="1894"/>
      <c r="H54" s="1895"/>
      <c r="I54" s="1895"/>
      <c r="J54" s="1895"/>
      <c r="K54" s="1895"/>
      <c r="L54" s="1894"/>
    </row>
    <row r="55" spans="1:12" ht="12.75">
      <c r="D55" s="1894"/>
      <c r="E55" s="1894"/>
      <c r="F55" s="1894"/>
      <c r="G55" s="1894"/>
      <c r="H55" s="1895"/>
      <c r="I55" s="1895"/>
      <c r="J55" s="1895"/>
      <c r="K55" s="1895"/>
      <c r="L55" s="1894"/>
    </row>
    <row r="56" spans="1:12" ht="12.75">
      <c r="D56" s="1894"/>
      <c r="E56" s="1894"/>
      <c r="F56" s="1894"/>
      <c r="G56" s="1894"/>
      <c r="H56" s="1895"/>
      <c r="I56" s="1895"/>
      <c r="J56" s="1895"/>
      <c r="K56" s="1895"/>
      <c r="L56" s="1894"/>
    </row>
    <row r="57" spans="1:12" ht="12.75">
      <c r="D57" s="1894"/>
      <c r="E57" s="1894"/>
      <c r="F57" s="1894"/>
      <c r="G57" s="1894"/>
      <c r="H57" s="1895"/>
      <c r="I57" s="1895"/>
      <c r="J57" s="1895"/>
      <c r="K57" s="1895"/>
      <c r="L57" s="1894"/>
    </row>
    <row r="58" spans="1:12" ht="12.75">
      <c r="D58" s="1894"/>
      <c r="E58" s="1894"/>
      <c r="F58" s="1894"/>
      <c r="G58" s="1894"/>
      <c r="H58" s="1895"/>
      <c r="I58" s="1895"/>
      <c r="J58" s="1895"/>
      <c r="K58" s="1895"/>
      <c r="L58" s="1894"/>
    </row>
    <row r="59" spans="1:12" ht="12.75">
      <c r="D59" s="1894"/>
      <c r="E59" s="1894"/>
      <c r="F59" s="1894"/>
      <c r="G59" s="1894"/>
      <c r="H59" s="1895"/>
      <c r="I59" s="1895"/>
      <c r="J59" s="1895"/>
      <c r="K59" s="1895"/>
      <c r="L59" s="1894"/>
    </row>
    <row r="60" spans="1:12" ht="12.75">
      <c r="D60" s="1894"/>
      <c r="E60" s="1894"/>
      <c r="F60" s="1894"/>
      <c r="G60" s="1894"/>
      <c r="H60" s="1895"/>
      <c r="I60" s="1895"/>
      <c r="J60" s="1895"/>
      <c r="K60" s="1895"/>
      <c r="L60" s="1894"/>
    </row>
    <row r="61" spans="1:12" ht="12.75">
      <c r="D61" s="1894"/>
      <c r="E61" s="1894"/>
      <c r="F61" s="1894"/>
      <c r="G61" s="1894"/>
      <c r="H61" s="1895"/>
      <c r="I61" s="1895"/>
      <c r="J61" s="1895"/>
      <c r="K61" s="1895"/>
      <c r="L61" s="1894"/>
    </row>
    <row r="62" spans="1:12" ht="12.75">
      <c r="D62" s="1894"/>
      <c r="E62" s="1894"/>
      <c r="F62" s="1894"/>
      <c r="G62" s="1894"/>
      <c r="H62" s="1895"/>
      <c r="I62" s="1895"/>
      <c r="J62" s="1895"/>
      <c r="K62" s="1895"/>
      <c r="L62" s="1894"/>
    </row>
    <row r="63" spans="1:12" ht="12.75">
      <c r="D63" s="1894"/>
      <c r="E63" s="1894"/>
      <c r="F63" s="1894"/>
      <c r="G63" s="1894"/>
      <c r="H63" s="1895"/>
      <c r="I63" s="1895"/>
      <c r="J63" s="1895"/>
      <c r="K63" s="1895"/>
      <c r="L63" s="1894"/>
    </row>
    <row r="64" spans="1:12" ht="12.75">
      <c r="D64" s="1894"/>
      <c r="E64" s="1894"/>
      <c r="F64" s="1894"/>
      <c r="G64" s="1894"/>
      <c r="H64" s="1895"/>
      <c r="I64" s="1895"/>
      <c r="J64" s="1895"/>
      <c r="K64" s="1895"/>
      <c r="L64" s="1894"/>
    </row>
    <row r="65" spans="4:12" s="1891" customFormat="1" ht="12.75">
      <c r="D65" s="1894"/>
      <c r="E65" s="1894"/>
      <c r="F65" s="1894"/>
      <c r="G65" s="1894"/>
      <c r="H65" s="1895"/>
      <c r="I65" s="1895"/>
      <c r="J65" s="1895"/>
      <c r="K65" s="1895"/>
      <c r="L65" s="1894"/>
    </row>
    <row r="66" spans="4:12" s="1891" customFormat="1" ht="12.75">
      <c r="D66" s="1894"/>
      <c r="E66" s="1894"/>
      <c r="F66" s="1894"/>
      <c r="G66" s="1894"/>
      <c r="H66" s="1895"/>
      <c r="I66" s="1895"/>
      <c r="J66" s="1895"/>
      <c r="K66" s="1895"/>
      <c r="L66" s="1894"/>
    </row>
    <row r="67" spans="4:12" s="1891" customFormat="1" ht="12.75">
      <c r="D67" s="1894"/>
      <c r="E67" s="1894"/>
      <c r="F67" s="1894"/>
      <c r="G67" s="1894"/>
      <c r="H67" s="1895"/>
      <c r="I67" s="1895"/>
      <c r="J67" s="1895"/>
      <c r="K67" s="1895"/>
      <c r="L67" s="1894"/>
    </row>
    <row r="68" spans="4:12" s="1891" customFormat="1" ht="12.75">
      <c r="D68" s="1894"/>
      <c r="E68" s="1894"/>
      <c r="F68" s="1894"/>
      <c r="G68" s="1894"/>
      <c r="H68" s="1895"/>
      <c r="I68" s="1895"/>
      <c r="J68" s="1895"/>
      <c r="K68" s="1895"/>
      <c r="L68" s="1894"/>
    </row>
    <row r="69" spans="4:12" s="1891" customFormat="1" ht="12.75">
      <c r="D69" s="1894"/>
      <c r="E69" s="1894"/>
      <c r="F69" s="1894"/>
      <c r="G69" s="1894"/>
      <c r="H69" s="1895"/>
      <c r="I69" s="1895"/>
      <c r="J69" s="1895"/>
      <c r="K69" s="1895"/>
      <c r="L69" s="1894"/>
    </row>
    <row r="70" spans="4:12" s="1891" customFormat="1" ht="12.75">
      <c r="D70" s="1894"/>
      <c r="E70" s="1894"/>
      <c r="F70" s="1894"/>
      <c r="G70" s="1894"/>
      <c r="H70" s="1895"/>
      <c r="I70" s="1895"/>
      <c r="J70" s="1895"/>
      <c r="K70" s="1895"/>
      <c r="L70" s="1894"/>
    </row>
    <row r="71" spans="4:12" s="1891" customFormat="1" ht="12.75">
      <c r="D71" s="1894"/>
      <c r="E71" s="1894"/>
      <c r="F71" s="1894"/>
      <c r="G71" s="1894"/>
      <c r="H71" s="1895"/>
      <c r="I71" s="1895"/>
      <c r="J71" s="1895"/>
      <c r="K71" s="1895"/>
      <c r="L71" s="1894"/>
    </row>
    <row r="72" spans="4:12" s="1891" customFormat="1" ht="12.75">
      <c r="D72" s="1894"/>
      <c r="E72" s="1894"/>
      <c r="F72" s="1894"/>
      <c r="G72" s="1894"/>
      <c r="H72" s="1895"/>
      <c r="I72" s="1895"/>
      <c r="J72" s="1895"/>
      <c r="K72" s="1895"/>
      <c r="L72" s="1894"/>
    </row>
    <row r="73" spans="4:12" s="1891" customFormat="1" ht="12.75">
      <c r="D73" s="1894"/>
      <c r="E73" s="1894"/>
      <c r="F73" s="1894"/>
      <c r="G73" s="1894"/>
      <c r="H73" s="1895"/>
      <c r="I73" s="1895"/>
      <c r="J73" s="1895"/>
      <c r="K73" s="1895"/>
      <c r="L73" s="1894"/>
    </row>
    <row r="74" spans="4:12" s="1891" customFormat="1" ht="12.75">
      <c r="D74" s="1894"/>
      <c r="E74" s="1894"/>
      <c r="F74" s="1894"/>
      <c r="G74" s="1894"/>
      <c r="H74" s="1895"/>
      <c r="I74" s="1895"/>
      <c r="J74" s="1895"/>
      <c r="K74" s="1895"/>
      <c r="L74" s="1894"/>
    </row>
    <row r="75" spans="4:12" s="1891" customFormat="1" ht="12.75">
      <c r="D75" s="1894"/>
      <c r="E75" s="1894"/>
      <c r="F75" s="1894"/>
      <c r="G75" s="1894"/>
      <c r="H75" s="1895"/>
      <c r="I75" s="1895"/>
      <c r="J75" s="1895"/>
      <c r="K75" s="1895"/>
      <c r="L75" s="1894"/>
    </row>
    <row r="76" spans="4:12" s="1891" customFormat="1" ht="12.75">
      <c r="D76" s="1894"/>
      <c r="E76" s="1894"/>
      <c r="F76" s="1894"/>
      <c r="G76" s="1894"/>
      <c r="H76" s="1895"/>
      <c r="I76" s="1895"/>
      <c r="J76" s="1895"/>
      <c r="K76" s="1895"/>
      <c r="L76" s="1894"/>
    </row>
    <row r="77" spans="4:12" s="1891" customFormat="1" ht="12.75">
      <c r="D77" s="1894"/>
      <c r="E77" s="1894"/>
      <c r="F77" s="1894"/>
      <c r="G77" s="1894"/>
      <c r="H77" s="1895"/>
      <c r="I77" s="1895"/>
      <c r="J77" s="1895"/>
      <c r="K77" s="1895"/>
      <c r="L77" s="1894"/>
    </row>
    <row r="78" spans="4:12" s="1891" customFormat="1" ht="12.75">
      <c r="D78" s="1894"/>
      <c r="E78" s="1894"/>
      <c r="F78" s="1894"/>
      <c r="G78" s="1894"/>
      <c r="H78" s="1895"/>
      <c r="I78" s="1895"/>
      <c r="J78" s="1895"/>
      <c r="K78" s="1895"/>
      <c r="L78" s="1894"/>
    </row>
    <row r="79" spans="4:12" s="1891" customFormat="1" ht="12.75">
      <c r="D79" s="1894"/>
      <c r="E79" s="1894"/>
      <c r="F79" s="1894"/>
      <c r="G79" s="1894"/>
      <c r="H79" s="1895"/>
      <c r="I79" s="1895"/>
      <c r="J79" s="1895"/>
      <c r="K79" s="1895"/>
      <c r="L79" s="1894"/>
    </row>
    <row r="80" spans="4:12" s="1891" customFormat="1" ht="12.75">
      <c r="D80" s="1894"/>
      <c r="E80" s="1894"/>
      <c r="F80" s="1894"/>
      <c r="G80" s="1894"/>
      <c r="H80" s="1895"/>
      <c r="I80" s="1895"/>
      <c r="J80" s="1895"/>
      <c r="K80" s="1895"/>
      <c r="L80" s="1894"/>
    </row>
    <row r="81" spans="4:12" s="1891" customFormat="1" ht="12.75">
      <c r="D81" s="1894"/>
      <c r="E81" s="1894"/>
      <c r="F81" s="1894"/>
      <c r="G81" s="1894"/>
      <c r="H81" s="1895"/>
      <c r="I81" s="1895"/>
      <c r="J81" s="1895"/>
      <c r="K81" s="1895"/>
      <c r="L81" s="1894"/>
    </row>
    <row r="82" spans="4:12" s="1891" customFormat="1" ht="12.75">
      <c r="D82" s="1894"/>
      <c r="E82" s="1894"/>
      <c r="F82" s="1894"/>
      <c r="G82" s="1894"/>
      <c r="H82" s="1895"/>
      <c r="I82" s="1895"/>
      <c r="J82" s="1895"/>
      <c r="K82" s="1895"/>
      <c r="L82" s="1894"/>
    </row>
    <row r="83" spans="4:12" s="1891" customFormat="1" ht="12.75">
      <c r="D83" s="1894"/>
      <c r="E83" s="1894"/>
      <c r="F83" s="1894"/>
      <c r="G83" s="1894"/>
      <c r="H83" s="1895"/>
      <c r="I83" s="1895"/>
      <c r="J83" s="1895"/>
      <c r="K83" s="1895"/>
      <c r="L83" s="1894"/>
    </row>
    <row r="84" spans="4:12" s="1891" customFormat="1" ht="12.75">
      <c r="D84" s="1894"/>
      <c r="E84" s="1894"/>
      <c r="F84" s="1894"/>
      <c r="G84" s="1894"/>
      <c r="H84" s="1895"/>
      <c r="I84" s="1895"/>
      <c r="J84" s="1895"/>
      <c r="K84" s="1895"/>
      <c r="L84" s="1894"/>
    </row>
    <row r="85" spans="4:12" s="1891" customFormat="1" ht="12.75">
      <c r="D85" s="1894"/>
      <c r="E85" s="1894"/>
      <c r="F85" s="1894"/>
      <c r="G85" s="1894"/>
      <c r="H85" s="1895"/>
      <c r="I85" s="1895"/>
      <c r="J85" s="1895"/>
      <c r="K85" s="1895"/>
      <c r="L85" s="1894"/>
    </row>
    <row r="86" spans="4:12" s="1891" customFormat="1" ht="12.75">
      <c r="D86" s="1894"/>
      <c r="E86" s="1894"/>
      <c r="F86" s="1894"/>
      <c r="G86" s="1894"/>
      <c r="H86" s="1895"/>
      <c r="I86" s="1895"/>
      <c r="J86" s="1895"/>
      <c r="K86" s="1895"/>
      <c r="L86" s="1894"/>
    </row>
    <row r="87" spans="4:12" s="1891" customFormat="1" ht="12.75">
      <c r="D87" s="1894"/>
      <c r="E87" s="1894"/>
      <c r="F87" s="1894"/>
      <c r="G87" s="1894"/>
      <c r="H87" s="1895"/>
      <c r="I87" s="1895"/>
      <c r="J87" s="1895"/>
      <c r="K87" s="1895"/>
      <c r="L87" s="1894"/>
    </row>
    <row r="88" spans="4:12" s="1891" customFormat="1" ht="12.75">
      <c r="D88" s="1894"/>
      <c r="E88" s="1894"/>
      <c r="F88" s="1894"/>
      <c r="G88" s="1894"/>
      <c r="H88" s="1895"/>
      <c r="I88" s="1895"/>
      <c r="J88" s="1895"/>
      <c r="K88" s="1895"/>
      <c r="L88" s="1894"/>
    </row>
    <row r="89" spans="4:12" s="1891" customFormat="1" ht="12.75">
      <c r="D89" s="1894"/>
      <c r="E89" s="1894"/>
      <c r="F89" s="1894"/>
      <c r="G89" s="1894"/>
      <c r="H89" s="1895"/>
      <c r="I89" s="1895"/>
      <c r="J89" s="1895"/>
      <c r="K89" s="1895"/>
      <c r="L89" s="1894"/>
    </row>
    <row r="90" spans="4:12" s="1891" customFormat="1" ht="12.75">
      <c r="D90" s="1894"/>
      <c r="E90" s="1894"/>
      <c r="F90" s="1894"/>
      <c r="G90" s="1894"/>
      <c r="H90" s="1895"/>
      <c r="I90" s="1895"/>
      <c r="J90" s="1895"/>
      <c r="K90" s="1895"/>
      <c r="L90" s="1894"/>
    </row>
    <row r="91" spans="4:12" s="1891" customFormat="1" ht="12.75">
      <c r="D91" s="1894"/>
      <c r="E91" s="1894"/>
      <c r="F91" s="1894"/>
      <c r="G91" s="1894"/>
      <c r="H91" s="1895"/>
      <c r="I91" s="1895"/>
      <c r="J91" s="1895"/>
      <c r="K91" s="1895"/>
      <c r="L91" s="1894"/>
    </row>
    <row r="92" spans="4:12" s="1891" customFormat="1" ht="12.75">
      <c r="D92" s="1894"/>
      <c r="E92" s="1894"/>
      <c r="F92" s="1894"/>
      <c r="G92" s="1894"/>
      <c r="H92" s="1895"/>
      <c r="I92" s="1895"/>
      <c r="J92" s="1895"/>
      <c r="K92" s="1895"/>
      <c r="L92" s="1894"/>
    </row>
    <row r="93" spans="4:12" s="1891" customFormat="1" ht="12.75">
      <c r="D93" s="1894"/>
      <c r="E93" s="1894"/>
      <c r="F93" s="1894"/>
      <c r="G93" s="1894"/>
      <c r="H93" s="1895"/>
      <c r="I93" s="1895"/>
      <c r="J93" s="1895"/>
      <c r="K93" s="1895"/>
      <c r="L93" s="1894"/>
    </row>
    <row r="94" spans="4:12" s="1891" customFormat="1" ht="12.75">
      <c r="D94" s="1894"/>
      <c r="E94" s="1894"/>
      <c r="F94" s="1894"/>
      <c r="G94" s="1894"/>
      <c r="H94" s="1895"/>
      <c r="I94" s="1895"/>
      <c r="J94" s="1895"/>
      <c r="K94" s="1895"/>
      <c r="L94" s="1894"/>
    </row>
    <row r="95" spans="4:12" s="1891" customFormat="1" ht="12.75">
      <c r="D95" s="1894"/>
      <c r="E95" s="1894"/>
      <c r="F95" s="1894"/>
      <c r="G95" s="1894"/>
      <c r="H95" s="1895"/>
      <c r="I95" s="1895"/>
      <c r="J95" s="1895"/>
      <c r="K95" s="1895"/>
      <c r="L95" s="1894"/>
    </row>
    <row r="96" spans="4:12" s="1891" customFormat="1" ht="12.75">
      <c r="D96" s="1894"/>
      <c r="E96" s="1894"/>
      <c r="F96" s="1894"/>
      <c r="G96" s="1894"/>
      <c r="H96" s="1895"/>
      <c r="I96" s="1895"/>
      <c r="J96" s="1895"/>
      <c r="K96" s="1895"/>
      <c r="L96" s="1894"/>
    </row>
    <row r="97" spans="4:12" s="1891" customFormat="1" ht="12.75">
      <c r="D97" s="1894"/>
      <c r="E97" s="1894"/>
      <c r="F97" s="1894"/>
      <c r="G97" s="1894"/>
      <c r="H97" s="1895"/>
      <c r="I97" s="1895"/>
      <c r="J97" s="1895"/>
      <c r="K97" s="1895"/>
      <c r="L97" s="1894"/>
    </row>
    <row r="98" spans="4:12" s="1891" customFormat="1" ht="12.75">
      <c r="D98" s="1894"/>
      <c r="E98" s="1894"/>
      <c r="F98" s="1894"/>
      <c r="G98" s="1894"/>
      <c r="H98" s="1895"/>
      <c r="I98" s="1895"/>
      <c r="J98" s="1895"/>
      <c r="K98" s="1895"/>
      <c r="L98" s="1894"/>
    </row>
    <row r="99" spans="4:12" s="1891" customFormat="1" ht="12.75">
      <c r="D99" s="1894"/>
      <c r="E99" s="1894"/>
      <c r="F99" s="1894"/>
      <c r="G99" s="1894"/>
      <c r="H99" s="1895"/>
      <c r="I99" s="1895"/>
      <c r="J99" s="1895"/>
      <c r="K99" s="1895"/>
      <c r="L99" s="1894"/>
    </row>
    <row r="100" spans="4:12" s="1891" customFormat="1" ht="12.75">
      <c r="D100" s="1894"/>
      <c r="E100" s="1894"/>
      <c r="F100" s="1894"/>
      <c r="G100" s="1894"/>
      <c r="H100" s="1895"/>
      <c r="I100" s="1895"/>
      <c r="J100" s="1895"/>
      <c r="K100" s="1895"/>
      <c r="L100" s="1894"/>
    </row>
    <row r="101" spans="4:12" s="1891" customFormat="1" ht="12.75">
      <c r="D101" s="1894"/>
      <c r="E101" s="1894"/>
      <c r="F101" s="1894"/>
      <c r="G101" s="1894"/>
      <c r="H101" s="1895"/>
      <c r="I101" s="1895"/>
      <c r="J101" s="1895"/>
      <c r="K101" s="1895"/>
      <c r="L101" s="1894"/>
    </row>
    <row r="102" spans="4:12" s="1891" customFormat="1" ht="12.75">
      <c r="D102" s="1894"/>
      <c r="E102" s="1894"/>
      <c r="F102" s="1894"/>
      <c r="G102" s="1894"/>
      <c r="H102" s="1895"/>
      <c r="I102" s="1895"/>
      <c r="J102" s="1895"/>
      <c r="K102" s="1895"/>
      <c r="L102" s="1894"/>
    </row>
    <row r="103" spans="4:12" s="1891" customFormat="1" ht="12.75">
      <c r="D103" s="1894"/>
      <c r="E103" s="1894"/>
      <c r="F103" s="1894"/>
      <c r="G103" s="1894"/>
      <c r="H103" s="1895"/>
      <c r="I103" s="1895"/>
      <c r="J103" s="1895"/>
      <c r="K103" s="1895"/>
      <c r="L103" s="1894"/>
    </row>
    <row r="104" spans="4:12" s="1891" customFormat="1" ht="12.75">
      <c r="D104" s="1894"/>
      <c r="E104" s="1894"/>
      <c r="F104" s="1894"/>
      <c r="G104" s="1894"/>
      <c r="H104" s="1895"/>
      <c r="I104" s="1895"/>
      <c r="J104" s="1895"/>
      <c r="K104" s="1895"/>
      <c r="L104" s="1894"/>
    </row>
    <row r="105" spans="4:12" s="1891" customFormat="1" ht="12.75">
      <c r="D105" s="1894"/>
      <c r="E105" s="1894"/>
      <c r="F105" s="1894"/>
      <c r="G105" s="1894"/>
      <c r="H105" s="1895"/>
      <c r="I105" s="1895"/>
      <c r="J105" s="1895"/>
      <c r="K105" s="1895"/>
      <c r="L105" s="1894"/>
    </row>
    <row r="106" spans="4:12" s="1891" customFormat="1" ht="12.75">
      <c r="D106" s="1894"/>
      <c r="E106" s="1894"/>
      <c r="F106" s="1894"/>
      <c r="G106" s="1894"/>
      <c r="H106" s="1895"/>
      <c r="I106" s="1895"/>
      <c r="J106" s="1895"/>
      <c r="K106" s="1895"/>
      <c r="L106" s="1894"/>
    </row>
    <row r="107" spans="4:12" s="1891" customFormat="1" ht="12.75">
      <c r="D107" s="1894"/>
      <c r="E107" s="1894"/>
      <c r="F107" s="1894"/>
      <c r="G107" s="1894"/>
      <c r="H107" s="1895"/>
      <c r="I107" s="1895"/>
      <c r="J107" s="1895"/>
      <c r="K107" s="1895"/>
      <c r="L107" s="1894"/>
    </row>
    <row r="108" spans="4:12" s="1891" customFormat="1" ht="12.75">
      <c r="D108" s="1894"/>
      <c r="E108" s="1894"/>
      <c r="F108" s="1894"/>
      <c r="G108" s="1894"/>
      <c r="H108" s="1895"/>
      <c r="I108" s="1895"/>
      <c r="J108" s="1895"/>
      <c r="K108" s="1895"/>
      <c r="L108" s="1894"/>
    </row>
    <row r="109" spans="4:12" s="1891" customFormat="1" ht="12.75">
      <c r="D109" s="1894"/>
      <c r="E109" s="1894"/>
      <c r="F109" s="1894"/>
      <c r="G109" s="1894"/>
      <c r="H109" s="1895"/>
      <c r="I109" s="1895"/>
      <c r="J109" s="1895"/>
      <c r="K109" s="1895"/>
      <c r="L109" s="1894"/>
    </row>
    <row r="110" spans="4:12" s="1891" customFormat="1" ht="12.75">
      <c r="D110" s="1894"/>
      <c r="E110" s="1894"/>
      <c r="F110" s="1894"/>
      <c r="G110" s="1894"/>
      <c r="H110" s="1895"/>
      <c r="I110" s="1895"/>
      <c r="J110" s="1895"/>
      <c r="K110" s="1895"/>
      <c r="L110" s="1894"/>
    </row>
    <row r="111" spans="4:12" s="1891" customFormat="1" ht="12.75">
      <c r="D111" s="1894"/>
      <c r="E111" s="1894"/>
      <c r="F111" s="1894"/>
      <c r="G111" s="1894"/>
      <c r="H111" s="1895"/>
      <c r="I111" s="1895"/>
      <c r="J111" s="1895"/>
      <c r="K111" s="1895"/>
      <c r="L111" s="1894"/>
    </row>
    <row r="112" spans="4:12" s="1891" customFormat="1" ht="12.75">
      <c r="D112" s="1894"/>
      <c r="E112" s="1894"/>
      <c r="F112" s="1894"/>
      <c r="G112" s="1894"/>
      <c r="H112" s="1895"/>
      <c r="I112" s="1895"/>
      <c r="J112" s="1895"/>
      <c r="K112" s="1895"/>
      <c r="L112" s="1894"/>
    </row>
    <row r="113" spans="4:12" s="1891" customFormat="1" ht="12.75">
      <c r="D113" s="1894"/>
      <c r="E113" s="1894"/>
      <c r="F113" s="1894"/>
      <c r="G113" s="1894"/>
      <c r="H113" s="1895"/>
      <c r="I113" s="1895"/>
      <c r="J113" s="1895"/>
      <c r="K113" s="1895"/>
      <c r="L113" s="1894"/>
    </row>
    <row r="114" spans="4:12" s="1891" customFormat="1" ht="12.75">
      <c r="D114" s="1894"/>
      <c r="E114" s="1894"/>
      <c r="F114" s="1894"/>
      <c r="G114" s="1894"/>
      <c r="H114" s="1895"/>
      <c r="I114" s="1895"/>
      <c r="J114" s="1895"/>
      <c r="K114" s="1895"/>
      <c r="L114" s="1894"/>
    </row>
    <row r="115" spans="4:12" s="1891" customFormat="1" ht="12.75">
      <c r="D115" s="1894"/>
      <c r="E115" s="1894"/>
      <c r="F115" s="1894"/>
      <c r="G115" s="1894"/>
      <c r="H115" s="1895"/>
      <c r="I115" s="1895"/>
      <c r="J115" s="1895"/>
      <c r="K115" s="1895"/>
      <c r="L115" s="1894"/>
    </row>
    <row r="116" spans="4:12" s="1891" customFormat="1" ht="12.75">
      <c r="D116" s="1894"/>
      <c r="E116" s="1894"/>
      <c r="F116" s="1894"/>
      <c r="G116" s="1894"/>
      <c r="H116" s="1895"/>
      <c r="I116" s="1895"/>
      <c r="J116" s="1895"/>
      <c r="K116" s="1895"/>
      <c r="L116" s="1894"/>
    </row>
    <row r="117" spans="4:12" s="1891" customFormat="1" ht="12.75">
      <c r="D117" s="1894"/>
      <c r="E117" s="1894"/>
      <c r="F117" s="1894"/>
      <c r="G117" s="1894"/>
      <c r="H117" s="1895"/>
      <c r="I117" s="1895"/>
      <c r="J117" s="1895"/>
      <c r="K117" s="1895"/>
      <c r="L117" s="1894"/>
    </row>
    <row r="118" spans="4:12" s="1891" customFormat="1" ht="12.75">
      <c r="D118" s="1894"/>
      <c r="E118" s="1894"/>
      <c r="F118" s="1894"/>
      <c r="G118" s="1894"/>
      <c r="H118" s="1895"/>
      <c r="I118" s="1895"/>
      <c r="J118" s="1895"/>
      <c r="K118" s="1895"/>
      <c r="L118" s="1894"/>
    </row>
    <row r="119" spans="4:12" s="1891" customFormat="1" ht="12.75">
      <c r="D119" s="1894"/>
      <c r="E119" s="1894"/>
      <c r="F119" s="1894"/>
      <c r="G119" s="1894"/>
      <c r="H119" s="1895"/>
      <c r="I119" s="1895"/>
      <c r="J119" s="1895"/>
      <c r="K119" s="1895"/>
      <c r="L119" s="1894"/>
    </row>
    <row r="120" spans="4:12" s="1891" customFormat="1" ht="12.75">
      <c r="D120" s="1894"/>
      <c r="E120" s="1894"/>
      <c r="F120" s="1894"/>
      <c r="G120" s="1894"/>
      <c r="H120" s="1895"/>
      <c r="I120" s="1895"/>
      <c r="J120" s="1895"/>
      <c r="K120" s="1895"/>
      <c r="L120" s="1894"/>
    </row>
    <row r="121" spans="4:12" s="1891" customFormat="1" ht="12.75">
      <c r="D121" s="1894"/>
      <c r="E121" s="1894"/>
      <c r="F121" s="1894"/>
      <c r="G121" s="1894"/>
      <c r="H121" s="1895"/>
      <c r="I121" s="1895"/>
      <c r="J121" s="1895"/>
      <c r="K121" s="1895"/>
      <c r="L121" s="1894"/>
    </row>
    <row r="122" spans="4:12" s="1891" customFormat="1" ht="12.75">
      <c r="D122" s="1894"/>
      <c r="E122" s="1894"/>
      <c r="F122" s="1894"/>
      <c r="G122" s="1894"/>
      <c r="H122" s="1895"/>
      <c r="I122" s="1895"/>
      <c r="J122" s="1895"/>
      <c r="K122" s="1895"/>
      <c r="L122" s="1894"/>
    </row>
    <row r="123" spans="4:12" s="1891" customFormat="1" ht="12.75">
      <c r="D123" s="1894"/>
      <c r="E123" s="1894"/>
      <c r="F123" s="1894"/>
      <c r="G123" s="1894"/>
      <c r="H123" s="1895"/>
      <c r="I123" s="1895"/>
      <c r="J123" s="1895"/>
      <c r="K123" s="1895"/>
      <c r="L123" s="1894"/>
    </row>
    <row r="124" spans="4:12" s="1891" customFormat="1" ht="12.75">
      <c r="D124" s="1894"/>
      <c r="E124" s="1894"/>
      <c r="F124" s="1894"/>
      <c r="G124" s="1894"/>
      <c r="H124" s="1895"/>
      <c r="I124" s="1895"/>
      <c r="J124" s="1895"/>
      <c r="K124" s="1895"/>
      <c r="L124" s="1894"/>
    </row>
    <row r="125" spans="4:12" s="1891" customFormat="1" ht="12.75">
      <c r="D125" s="1894"/>
      <c r="E125" s="1894"/>
      <c r="F125" s="1894"/>
      <c r="G125" s="1894"/>
      <c r="H125" s="1895"/>
      <c r="I125" s="1895"/>
      <c r="J125" s="1895"/>
      <c r="K125" s="1895"/>
      <c r="L125" s="1894"/>
    </row>
    <row r="126" spans="4:12" s="1891" customFormat="1" ht="12.75">
      <c r="D126" s="1894"/>
      <c r="E126" s="1894"/>
      <c r="F126" s="1894"/>
      <c r="G126" s="1894"/>
      <c r="H126" s="1895"/>
      <c r="I126" s="1895"/>
      <c r="J126" s="1895"/>
      <c r="K126" s="1895"/>
      <c r="L126" s="1894"/>
    </row>
    <row r="127" spans="4:12" s="1891" customFormat="1" ht="12.75">
      <c r="D127" s="1894"/>
      <c r="E127" s="1894"/>
      <c r="F127" s="1894"/>
      <c r="G127" s="1894"/>
      <c r="H127" s="1895"/>
      <c r="I127" s="1895"/>
      <c r="J127" s="1895"/>
      <c r="K127" s="1895"/>
      <c r="L127" s="1894"/>
    </row>
    <row r="128" spans="4:12" s="1891" customFormat="1" ht="12.75">
      <c r="D128" s="1894"/>
      <c r="E128" s="1894"/>
      <c r="F128" s="1894"/>
      <c r="G128" s="1894"/>
      <c r="H128" s="1895"/>
      <c r="I128" s="1895"/>
      <c r="J128" s="1895"/>
      <c r="K128" s="1895"/>
      <c r="L128" s="1894"/>
    </row>
    <row r="129" spans="4:12" s="1891" customFormat="1" ht="12.75">
      <c r="D129" s="1894"/>
      <c r="E129" s="1894"/>
      <c r="F129" s="1894"/>
      <c r="G129" s="1894"/>
      <c r="H129" s="1895"/>
      <c r="I129" s="1895"/>
      <c r="J129" s="1895"/>
      <c r="K129" s="1895"/>
      <c r="L129" s="1894"/>
    </row>
    <row r="130" spans="4:12" s="1891" customFormat="1" ht="12.75">
      <c r="D130" s="1894"/>
      <c r="E130" s="1894"/>
      <c r="F130" s="1894"/>
      <c r="G130" s="1894"/>
      <c r="H130" s="1895"/>
      <c r="I130" s="1895"/>
      <c r="J130" s="1895"/>
      <c r="K130" s="1895"/>
      <c r="L130" s="1894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showGridLines="0" workbookViewId="0">
      <selection activeCell="H34" sqref="H34"/>
    </sheetView>
  </sheetViews>
  <sheetFormatPr defaultRowHeight="15.75"/>
  <cols>
    <col min="1" max="1" width="4.42578125" style="1133" customWidth="1"/>
    <col min="2" max="2" width="37.85546875" style="1133" customWidth="1"/>
    <col min="3" max="7" width="15.5703125" style="1133" customWidth="1"/>
    <col min="8" max="9" width="10" style="1133" customWidth="1"/>
    <col min="10" max="10" width="14.7109375" style="1133" bestFit="1" customWidth="1"/>
    <col min="11" max="11" width="10.42578125" style="1133" bestFit="1" customWidth="1"/>
    <col min="12" max="12" width="11.5703125" style="1133" bestFit="1" customWidth="1"/>
    <col min="13" max="14" width="10.42578125" style="1133" bestFit="1" customWidth="1"/>
    <col min="15" max="245" width="9.140625" style="1133"/>
    <col min="246" max="246" width="23" style="1133" bestFit="1" customWidth="1"/>
    <col min="247" max="247" width="10" style="1133" customWidth="1"/>
    <col min="248" max="248" width="11.7109375" style="1133" customWidth="1"/>
    <col min="249" max="249" width="10.28515625" style="1133" customWidth="1"/>
    <col min="250" max="250" width="12.28515625" style="1133" customWidth="1"/>
    <col min="251" max="251" width="12.5703125" style="1133" customWidth="1"/>
    <col min="252" max="252" width="10.7109375" style="1133" customWidth="1"/>
    <col min="253" max="253" width="9.140625" style="1133"/>
    <col min="254" max="254" width="9.28515625" style="1133" customWidth="1"/>
    <col min="255" max="501" width="9.140625" style="1133"/>
    <col min="502" max="502" width="23" style="1133" bestFit="1" customWidth="1"/>
    <col min="503" max="503" width="10" style="1133" customWidth="1"/>
    <col min="504" max="504" width="11.7109375" style="1133" customWidth="1"/>
    <col min="505" max="505" width="10.28515625" style="1133" customWidth="1"/>
    <col min="506" max="506" width="12.28515625" style="1133" customWidth="1"/>
    <col min="507" max="507" width="12.5703125" style="1133" customWidth="1"/>
    <col min="508" max="508" width="10.7109375" style="1133" customWidth="1"/>
    <col min="509" max="509" width="9.140625" style="1133"/>
    <col min="510" max="510" width="9.28515625" style="1133" customWidth="1"/>
    <col min="511" max="757" width="9.140625" style="1133"/>
    <col min="758" max="758" width="23" style="1133" bestFit="1" customWidth="1"/>
    <col min="759" max="759" width="10" style="1133" customWidth="1"/>
    <col min="760" max="760" width="11.7109375" style="1133" customWidth="1"/>
    <col min="761" max="761" width="10.28515625" style="1133" customWidth="1"/>
    <col min="762" max="762" width="12.28515625" style="1133" customWidth="1"/>
    <col min="763" max="763" width="12.5703125" style="1133" customWidth="1"/>
    <col min="764" max="764" width="10.7109375" style="1133" customWidth="1"/>
    <col min="765" max="765" width="9.140625" style="1133"/>
    <col min="766" max="766" width="9.28515625" style="1133" customWidth="1"/>
    <col min="767" max="1013" width="9.140625" style="1133"/>
    <col min="1014" max="1014" width="23" style="1133" bestFit="1" customWidth="1"/>
    <col min="1015" max="1015" width="10" style="1133" customWidth="1"/>
    <col min="1016" max="1016" width="11.7109375" style="1133" customWidth="1"/>
    <col min="1017" max="1017" width="10.28515625" style="1133" customWidth="1"/>
    <col min="1018" max="1018" width="12.28515625" style="1133" customWidth="1"/>
    <col min="1019" max="1019" width="12.5703125" style="1133" customWidth="1"/>
    <col min="1020" max="1020" width="10.7109375" style="1133" customWidth="1"/>
    <col min="1021" max="1021" width="9.140625" style="1133"/>
    <col min="1022" max="1022" width="9.28515625" style="1133" customWidth="1"/>
    <col min="1023" max="1269" width="9.140625" style="1133"/>
    <col min="1270" max="1270" width="23" style="1133" bestFit="1" customWidth="1"/>
    <col min="1271" max="1271" width="10" style="1133" customWidth="1"/>
    <col min="1272" max="1272" width="11.7109375" style="1133" customWidth="1"/>
    <col min="1273" max="1273" width="10.28515625" style="1133" customWidth="1"/>
    <col min="1274" max="1274" width="12.28515625" style="1133" customWidth="1"/>
    <col min="1275" max="1275" width="12.5703125" style="1133" customWidth="1"/>
    <col min="1276" max="1276" width="10.7109375" style="1133" customWidth="1"/>
    <col min="1277" max="1277" width="9.140625" style="1133"/>
    <col min="1278" max="1278" width="9.28515625" style="1133" customWidth="1"/>
    <col min="1279" max="1525" width="9.140625" style="1133"/>
    <col min="1526" max="1526" width="23" style="1133" bestFit="1" customWidth="1"/>
    <col min="1527" max="1527" width="10" style="1133" customWidth="1"/>
    <col min="1528" max="1528" width="11.7109375" style="1133" customWidth="1"/>
    <col min="1529" max="1529" width="10.28515625" style="1133" customWidth="1"/>
    <col min="1530" max="1530" width="12.28515625" style="1133" customWidth="1"/>
    <col min="1531" max="1531" width="12.5703125" style="1133" customWidth="1"/>
    <col min="1532" max="1532" width="10.7109375" style="1133" customWidth="1"/>
    <col min="1533" max="1533" width="9.140625" style="1133"/>
    <col min="1534" max="1534" width="9.28515625" style="1133" customWidth="1"/>
    <col min="1535" max="1781" width="9.140625" style="1133"/>
    <col min="1782" max="1782" width="23" style="1133" bestFit="1" customWidth="1"/>
    <col min="1783" max="1783" width="10" style="1133" customWidth="1"/>
    <col min="1784" max="1784" width="11.7109375" style="1133" customWidth="1"/>
    <col min="1785" max="1785" width="10.28515625" style="1133" customWidth="1"/>
    <col min="1786" max="1786" width="12.28515625" style="1133" customWidth="1"/>
    <col min="1787" max="1787" width="12.5703125" style="1133" customWidth="1"/>
    <col min="1788" max="1788" width="10.7109375" style="1133" customWidth="1"/>
    <col min="1789" max="1789" width="9.140625" style="1133"/>
    <col min="1790" max="1790" width="9.28515625" style="1133" customWidth="1"/>
    <col min="1791" max="2037" width="9.140625" style="1133"/>
    <col min="2038" max="2038" width="23" style="1133" bestFit="1" customWidth="1"/>
    <col min="2039" max="2039" width="10" style="1133" customWidth="1"/>
    <col min="2040" max="2040" width="11.7109375" style="1133" customWidth="1"/>
    <col min="2041" max="2041" width="10.28515625" style="1133" customWidth="1"/>
    <col min="2042" max="2042" width="12.28515625" style="1133" customWidth="1"/>
    <col min="2043" max="2043" width="12.5703125" style="1133" customWidth="1"/>
    <col min="2044" max="2044" width="10.7109375" style="1133" customWidth="1"/>
    <col min="2045" max="2045" width="9.140625" style="1133"/>
    <col min="2046" max="2046" width="9.28515625" style="1133" customWidth="1"/>
    <col min="2047" max="2293" width="9.140625" style="1133"/>
    <col min="2294" max="2294" width="23" style="1133" bestFit="1" customWidth="1"/>
    <col min="2295" max="2295" width="10" style="1133" customWidth="1"/>
    <col min="2296" max="2296" width="11.7109375" style="1133" customWidth="1"/>
    <col min="2297" max="2297" width="10.28515625" style="1133" customWidth="1"/>
    <col min="2298" max="2298" width="12.28515625" style="1133" customWidth="1"/>
    <col min="2299" max="2299" width="12.5703125" style="1133" customWidth="1"/>
    <col min="2300" max="2300" width="10.7109375" style="1133" customWidth="1"/>
    <col min="2301" max="2301" width="9.140625" style="1133"/>
    <col min="2302" max="2302" width="9.28515625" style="1133" customWidth="1"/>
    <col min="2303" max="2549" width="9.140625" style="1133"/>
    <col min="2550" max="2550" width="23" style="1133" bestFit="1" customWidth="1"/>
    <col min="2551" max="2551" width="10" style="1133" customWidth="1"/>
    <col min="2552" max="2552" width="11.7109375" style="1133" customWidth="1"/>
    <col min="2553" max="2553" width="10.28515625" style="1133" customWidth="1"/>
    <col min="2554" max="2554" width="12.28515625" style="1133" customWidth="1"/>
    <col min="2555" max="2555" width="12.5703125" style="1133" customWidth="1"/>
    <col min="2556" max="2556" width="10.7109375" style="1133" customWidth="1"/>
    <col min="2557" max="2557" width="9.140625" style="1133"/>
    <col min="2558" max="2558" width="9.28515625" style="1133" customWidth="1"/>
    <col min="2559" max="2805" width="9.140625" style="1133"/>
    <col min="2806" max="2806" width="23" style="1133" bestFit="1" customWidth="1"/>
    <col min="2807" max="2807" width="10" style="1133" customWidth="1"/>
    <col min="2808" max="2808" width="11.7109375" style="1133" customWidth="1"/>
    <col min="2809" max="2809" width="10.28515625" style="1133" customWidth="1"/>
    <col min="2810" max="2810" width="12.28515625" style="1133" customWidth="1"/>
    <col min="2811" max="2811" width="12.5703125" style="1133" customWidth="1"/>
    <col min="2812" max="2812" width="10.7109375" style="1133" customWidth="1"/>
    <col min="2813" max="2813" width="9.140625" style="1133"/>
    <col min="2814" max="2814" width="9.28515625" style="1133" customWidth="1"/>
    <col min="2815" max="3061" width="9.140625" style="1133"/>
    <col min="3062" max="3062" width="23" style="1133" bestFit="1" customWidth="1"/>
    <col min="3063" max="3063" width="10" style="1133" customWidth="1"/>
    <col min="3064" max="3064" width="11.7109375" style="1133" customWidth="1"/>
    <col min="3065" max="3065" width="10.28515625" style="1133" customWidth="1"/>
    <col min="3066" max="3066" width="12.28515625" style="1133" customWidth="1"/>
    <col min="3067" max="3067" width="12.5703125" style="1133" customWidth="1"/>
    <col min="3068" max="3068" width="10.7109375" style="1133" customWidth="1"/>
    <col min="3069" max="3069" width="9.140625" style="1133"/>
    <col min="3070" max="3070" width="9.28515625" style="1133" customWidth="1"/>
    <col min="3071" max="3317" width="9.140625" style="1133"/>
    <col min="3318" max="3318" width="23" style="1133" bestFit="1" customWidth="1"/>
    <col min="3319" max="3319" width="10" style="1133" customWidth="1"/>
    <col min="3320" max="3320" width="11.7109375" style="1133" customWidth="1"/>
    <col min="3321" max="3321" width="10.28515625" style="1133" customWidth="1"/>
    <col min="3322" max="3322" width="12.28515625" style="1133" customWidth="1"/>
    <col min="3323" max="3323" width="12.5703125" style="1133" customWidth="1"/>
    <col min="3324" max="3324" width="10.7109375" style="1133" customWidth="1"/>
    <col min="3325" max="3325" width="9.140625" style="1133"/>
    <col min="3326" max="3326" width="9.28515625" style="1133" customWidth="1"/>
    <col min="3327" max="3573" width="9.140625" style="1133"/>
    <col min="3574" max="3574" width="23" style="1133" bestFit="1" customWidth="1"/>
    <col min="3575" max="3575" width="10" style="1133" customWidth="1"/>
    <col min="3576" max="3576" width="11.7109375" style="1133" customWidth="1"/>
    <col min="3577" max="3577" width="10.28515625" style="1133" customWidth="1"/>
    <col min="3578" max="3578" width="12.28515625" style="1133" customWidth="1"/>
    <col min="3579" max="3579" width="12.5703125" style="1133" customWidth="1"/>
    <col min="3580" max="3580" width="10.7109375" style="1133" customWidth="1"/>
    <col min="3581" max="3581" width="9.140625" style="1133"/>
    <col min="3582" max="3582" width="9.28515625" style="1133" customWidth="1"/>
    <col min="3583" max="3829" width="9.140625" style="1133"/>
    <col min="3830" max="3830" width="23" style="1133" bestFit="1" customWidth="1"/>
    <col min="3831" max="3831" width="10" style="1133" customWidth="1"/>
    <col min="3832" max="3832" width="11.7109375" style="1133" customWidth="1"/>
    <col min="3833" max="3833" width="10.28515625" style="1133" customWidth="1"/>
    <col min="3834" max="3834" width="12.28515625" style="1133" customWidth="1"/>
    <col min="3835" max="3835" width="12.5703125" style="1133" customWidth="1"/>
    <col min="3836" max="3836" width="10.7109375" style="1133" customWidth="1"/>
    <col min="3837" max="3837" width="9.140625" style="1133"/>
    <col min="3838" max="3838" width="9.28515625" style="1133" customWidth="1"/>
    <col min="3839" max="4085" width="9.140625" style="1133"/>
    <col min="4086" max="4086" width="23" style="1133" bestFit="1" customWidth="1"/>
    <col min="4087" max="4087" width="10" style="1133" customWidth="1"/>
    <col min="4088" max="4088" width="11.7109375" style="1133" customWidth="1"/>
    <col min="4089" max="4089" width="10.28515625" style="1133" customWidth="1"/>
    <col min="4090" max="4090" width="12.28515625" style="1133" customWidth="1"/>
    <col min="4091" max="4091" width="12.5703125" style="1133" customWidth="1"/>
    <col min="4092" max="4092" width="10.7109375" style="1133" customWidth="1"/>
    <col min="4093" max="4093" width="9.140625" style="1133"/>
    <col min="4094" max="4094" width="9.28515625" style="1133" customWidth="1"/>
    <col min="4095" max="4341" width="9.140625" style="1133"/>
    <col min="4342" max="4342" width="23" style="1133" bestFit="1" customWidth="1"/>
    <col min="4343" max="4343" width="10" style="1133" customWidth="1"/>
    <col min="4344" max="4344" width="11.7109375" style="1133" customWidth="1"/>
    <col min="4345" max="4345" width="10.28515625" style="1133" customWidth="1"/>
    <col min="4346" max="4346" width="12.28515625" style="1133" customWidth="1"/>
    <col min="4347" max="4347" width="12.5703125" style="1133" customWidth="1"/>
    <col min="4348" max="4348" width="10.7109375" style="1133" customWidth="1"/>
    <col min="4349" max="4349" width="9.140625" style="1133"/>
    <col min="4350" max="4350" width="9.28515625" style="1133" customWidth="1"/>
    <col min="4351" max="4597" width="9.140625" style="1133"/>
    <col min="4598" max="4598" width="23" style="1133" bestFit="1" customWidth="1"/>
    <col min="4599" max="4599" width="10" style="1133" customWidth="1"/>
    <col min="4600" max="4600" width="11.7109375" style="1133" customWidth="1"/>
    <col min="4601" max="4601" width="10.28515625" style="1133" customWidth="1"/>
    <col min="4602" max="4602" width="12.28515625" style="1133" customWidth="1"/>
    <col min="4603" max="4603" width="12.5703125" style="1133" customWidth="1"/>
    <col min="4604" max="4604" width="10.7109375" style="1133" customWidth="1"/>
    <col min="4605" max="4605" width="9.140625" style="1133"/>
    <col min="4606" max="4606" width="9.28515625" style="1133" customWidth="1"/>
    <col min="4607" max="4853" width="9.140625" style="1133"/>
    <col min="4854" max="4854" width="23" style="1133" bestFit="1" customWidth="1"/>
    <col min="4855" max="4855" width="10" style="1133" customWidth="1"/>
    <col min="4856" max="4856" width="11.7109375" style="1133" customWidth="1"/>
    <col min="4857" max="4857" width="10.28515625" style="1133" customWidth="1"/>
    <col min="4858" max="4858" width="12.28515625" style="1133" customWidth="1"/>
    <col min="4859" max="4859" width="12.5703125" style="1133" customWidth="1"/>
    <col min="4860" max="4860" width="10.7109375" style="1133" customWidth="1"/>
    <col min="4861" max="4861" width="9.140625" style="1133"/>
    <col min="4862" max="4862" width="9.28515625" style="1133" customWidth="1"/>
    <col min="4863" max="5109" width="9.140625" style="1133"/>
    <col min="5110" max="5110" width="23" style="1133" bestFit="1" customWidth="1"/>
    <col min="5111" max="5111" width="10" style="1133" customWidth="1"/>
    <col min="5112" max="5112" width="11.7109375" style="1133" customWidth="1"/>
    <col min="5113" max="5113" width="10.28515625" style="1133" customWidth="1"/>
    <col min="5114" max="5114" width="12.28515625" style="1133" customWidth="1"/>
    <col min="5115" max="5115" width="12.5703125" style="1133" customWidth="1"/>
    <col min="5116" max="5116" width="10.7109375" style="1133" customWidth="1"/>
    <col min="5117" max="5117" width="9.140625" style="1133"/>
    <col min="5118" max="5118" width="9.28515625" style="1133" customWidth="1"/>
    <col min="5119" max="5365" width="9.140625" style="1133"/>
    <col min="5366" max="5366" width="23" style="1133" bestFit="1" customWidth="1"/>
    <col min="5367" max="5367" width="10" style="1133" customWidth="1"/>
    <col min="5368" max="5368" width="11.7109375" style="1133" customWidth="1"/>
    <col min="5369" max="5369" width="10.28515625" style="1133" customWidth="1"/>
    <col min="5370" max="5370" width="12.28515625" style="1133" customWidth="1"/>
    <col min="5371" max="5371" width="12.5703125" style="1133" customWidth="1"/>
    <col min="5372" max="5372" width="10.7109375" style="1133" customWidth="1"/>
    <col min="5373" max="5373" width="9.140625" style="1133"/>
    <col min="5374" max="5374" width="9.28515625" style="1133" customWidth="1"/>
    <col min="5375" max="5621" width="9.140625" style="1133"/>
    <col min="5622" max="5622" width="23" style="1133" bestFit="1" customWidth="1"/>
    <col min="5623" max="5623" width="10" style="1133" customWidth="1"/>
    <col min="5624" max="5624" width="11.7109375" style="1133" customWidth="1"/>
    <col min="5625" max="5625" width="10.28515625" style="1133" customWidth="1"/>
    <col min="5626" max="5626" width="12.28515625" style="1133" customWidth="1"/>
    <col min="5627" max="5627" width="12.5703125" style="1133" customWidth="1"/>
    <col min="5628" max="5628" width="10.7109375" style="1133" customWidth="1"/>
    <col min="5629" max="5629" width="9.140625" style="1133"/>
    <col min="5630" max="5630" width="9.28515625" style="1133" customWidth="1"/>
    <col min="5631" max="5877" width="9.140625" style="1133"/>
    <col min="5878" max="5878" width="23" style="1133" bestFit="1" customWidth="1"/>
    <col min="5879" max="5879" width="10" style="1133" customWidth="1"/>
    <col min="5880" max="5880" width="11.7109375" style="1133" customWidth="1"/>
    <col min="5881" max="5881" width="10.28515625" style="1133" customWidth="1"/>
    <col min="5882" max="5882" width="12.28515625" style="1133" customWidth="1"/>
    <col min="5883" max="5883" width="12.5703125" style="1133" customWidth="1"/>
    <col min="5884" max="5884" width="10.7109375" style="1133" customWidth="1"/>
    <col min="5885" max="5885" width="9.140625" style="1133"/>
    <col min="5886" max="5886" width="9.28515625" style="1133" customWidth="1"/>
    <col min="5887" max="6133" width="9.140625" style="1133"/>
    <col min="6134" max="6134" width="23" style="1133" bestFit="1" customWidth="1"/>
    <col min="6135" max="6135" width="10" style="1133" customWidth="1"/>
    <col min="6136" max="6136" width="11.7109375" style="1133" customWidth="1"/>
    <col min="6137" max="6137" width="10.28515625" style="1133" customWidth="1"/>
    <col min="6138" max="6138" width="12.28515625" style="1133" customWidth="1"/>
    <col min="6139" max="6139" width="12.5703125" style="1133" customWidth="1"/>
    <col min="6140" max="6140" width="10.7109375" style="1133" customWidth="1"/>
    <col min="6141" max="6141" width="9.140625" style="1133"/>
    <col min="6142" max="6142" width="9.28515625" style="1133" customWidth="1"/>
    <col min="6143" max="6389" width="9.140625" style="1133"/>
    <col min="6390" max="6390" width="23" style="1133" bestFit="1" customWidth="1"/>
    <col min="6391" max="6391" width="10" style="1133" customWidth="1"/>
    <col min="6392" max="6392" width="11.7109375" style="1133" customWidth="1"/>
    <col min="6393" max="6393" width="10.28515625" style="1133" customWidth="1"/>
    <col min="6394" max="6394" width="12.28515625" style="1133" customWidth="1"/>
    <col min="6395" max="6395" width="12.5703125" style="1133" customWidth="1"/>
    <col min="6396" max="6396" width="10.7109375" style="1133" customWidth="1"/>
    <col min="6397" max="6397" width="9.140625" style="1133"/>
    <col min="6398" max="6398" width="9.28515625" style="1133" customWidth="1"/>
    <col min="6399" max="6645" width="9.140625" style="1133"/>
    <col min="6646" max="6646" width="23" style="1133" bestFit="1" customWidth="1"/>
    <col min="6647" max="6647" width="10" style="1133" customWidth="1"/>
    <col min="6648" max="6648" width="11.7109375" style="1133" customWidth="1"/>
    <col min="6649" max="6649" width="10.28515625" style="1133" customWidth="1"/>
    <col min="6650" max="6650" width="12.28515625" style="1133" customWidth="1"/>
    <col min="6651" max="6651" width="12.5703125" style="1133" customWidth="1"/>
    <col min="6652" max="6652" width="10.7109375" style="1133" customWidth="1"/>
    <col min="6653" max="6653" width="9.140625" style="1133"/>
    <col min="6654" max="6654" width="9.28515625" style="1133" customWidth="1"/>
    <col min="6655" max="6901" width="9.140625" style="1133"/>
    <col min="6902" max="6902" width="23" style="1133" bestFit="1" customWidth="1"/>
    <col min="6903" max="6903" width="10" style="1133" customWidth="1"/>
    <col min="6904" max="6904" width="11.7109375" style="1133" customWidth="1"/>
    <col min="6905" max="6905" width="10.28515625" style="1133" customWidth="1"/>
    <col min="6906" max="6906" width="12.28515625" style="1133" customWidth="1"/>
    <col min="6907" max="6907" width="12.5703125" style="1133" customWidth="1"/>
    <col min="6908" max="6908" width="10.7109375" style="1133" customWidth="1"/>
    <col min="6909" max="6909" width="9.140625" style="1133"/>
    <col min="6910" max="6910" width="9.28515625" style="1133" customWidth="1"/>
    <col min="6911" max="7157" width="9.140625" style="1133"/>
    <col min="7158" max="7158" width="23" style="1133" bestFit="1" customWidth="1"/>
    <col min="7159" max="7159" width="10" style="1133" customWidth="1"/>
    <col min="7160" max="7160" width="11.7109375" style="1133" customWidth="1"/>
    <col min="7161" max="7161" width="10.28515625" style="1133" customWidth="1"/>
    <col min="7162" max="7162" width="12.28515625" style="1133" customWidth="1"/>
    <col min="7163" max="7163" width="12.5703125" style="1133" customWidth="1"/>
    <col min="7164" max="7164" width="10.7109375" style="1133" customWidth="1"/>
    <col min="7165" max="7165" width="9.140625" style="1133"/>
    <col min="7166" max="7166" width="9.28515625" style="1133" customWidth="1"/>
    <col min="7167" max="7413" width="9.140625" style="1133"/>
    <col min="7414" max="7414" width="23" style="1133" bestFit="1" customWidth="1"/>
    <col min="7415" max="7415" width="10" style="1133" customWidth="1"/>
    <col min="7416" max="7416" width="11.7109375" style="1133" customWidth="1"/>
    <col min="7417" max="7417" width="10.28515625" style="1133" customWidth="1"/>
    <col min="7418" max="7418" width="12.28515625" style="1133" customWidth="1"/>
    <col min="7419" max="7419" width="12.5703125" style="1133" customWidth="1"/>
    <col min="7420" max="7420" width="10.7109375" style="1133" customWidth="1"/>
    <col min="7421" max="7421" width="9.140625" style="1133"/>
    <col min="7422" max="7422" width="9.28515625" style="1133" customWidth="1"/>
    <col min="7423" max="7669" width="9.140625" style="1133"/>
    <col min="7670" max="7670" width="23" style="1133" bestFit="1" customWidth="1"/>
    <col min="7671" max="7671" width="10" style="1133" customWidth="1"/>
    <col min="7672" max="7672" width="11.7109375" style="1133" customWidth="1"/>
    <col min="7673" max="7673" width="10.28515625" style="1133" customWidth="1"/>
    <col min="7674" max="7674" width="12.28515625" style="1133" customWidth="1"/>
    <col min="7675" max="7675" width="12.5703125" style="1133" customWidth="1"/>
    <col min="7676" max="7676" width="10.7109375" style="1133" customWidth="1"/>
    <col min="7677" max="7677" width="9.140625" style="1133"/>
    <col min="7678" max="7678" width="9.28515625" style="1133" customWidth="1"/>
    <col min="7679" max="7925" width="9.140625" style="1133"/>
    <col min="7926" max="7926" width="23" style="1133" bestFit="1" customWidth="1"/>
    <col min="7927" max="7927" width="10" style="1133" customWidth="1"/>
    <col min="7928" max="7928" width="11.7109375" style="1133" customWidth="1"/>
    <col min="7929" max="7929" width="10.28515625" style="1133" customWidth="1"/>
    <col min="7930" max="7930" width="12.28515625" style="1133" customWidth="1"/>
    <col min="7931" max="7931" width="12.5703125" style="1133" customWidth="1"/>
    <col min="7932" max="7932" width="10.7109375" style="1133" customWidth="1"/>
    <col min="7933" max="7933" width="9.140625" style="1133"/>
    <col min="7934" max="7934" width="9.28515625" style="1133" customWidth="1"/>
    <col min="7935" max="8181" width="9.140625" style="1133"/>
    <col min="8182" max="8182" width="23" style="1133" bestFit="1" customWidth="1"/>
    <col min="8183" max="8183" width="10" style="1133" customWidth="1"/>
    <col min="8184" max="8184" width="11.7109375" style="1133" customWidth="1"/>
    <col min="8185" max="8185" width="10.28515625" style="1133" customWidth="1"/>
    <col min="8186" max="8186" width="12.28515625" style="1133" customWidth="1"/>
    <col min="8187" max="8187" width="12.5703125" style="1133" customWidth="1"/>
    <col min="8188" max="8188" width="10.7109375" style="1133" customWidth="1"/>
    <col min="8189" max="8189" width="9.140625" style="1133"/>
    <col min="8190" max="8190" width="9.28515625" style="1133" customWidth="1"/>
    <col min="8191" max="8437" width="9.140625" style="1133"/>
    <col min="8438" max="8438" width="23" style="1133" bestFit="1" customWidth="1"/>
    <col min="8439" max="8439" width="10" style="1133" customWidth="1"/>
    <col min="8440" max="8440" width="11.7109375" style="1133" customWidth="1"/>
    <col min="8441" max="8441" width="10.28515625" style="1133" customWidth="1"/>
    <col min="8442" max="8442" width="12.28515625" style="1133" customWidth="1"/>
    <col min="8443" max="8443" width="12.5703125" style="1133" customWidth="1"/>
    <col min="8444" max="8444" width="10.7109375" style="1133" customWidth="1"/>
    <col min="8445" max="8445" width="9.140625" style="1133"/>
    <col min="8446" max="8446" width="9.28515625" style="1133" customWidth="1"/>
    <col min="8447" max="8693" width="9.140625" style="1133"/>
    <col min="8694" max="8694" width="23" style="1133" bestFit="1" customWidth="1"/>
    <col min="8695" max="8695" width="10" style="1133" customWidth="1"/>
    <col min="8696" max="8696" width="11.7109375" style="1133" customWidth="1"/>
    <col min="8697" max="8697" width="10.28515625" style="1133" customWidth="1"/>
    <col min="8698" max="8698" width="12.28515625" style="1133" customWidth="1"/>
    <col min="8699" max="8699" width="12.5703125" style="1133" customWidth="1"/>
    <col min="8700" max="8700" width="10.7109375" style="1133" customWidth="1"/>
    <col min="8701" max="8701" width="9.140625" style="1133"/>
    <col min="8702" max="8702" width="9.28515625" style="1133" customWidth="1"/>
    <col min="8703" max="8949" width="9.140625" style="1133"/>
    <col min="8950" max="8950" width="23" style="1133" bestFit="1" customWidth="1"/>
    <col min="8951" max="8951" width="10" style="1133" customWidth="1"/>
    <col min="8952" max="8952" width="11.7109375" style="1133" customWidth="1"/>
    <col min="8953" max="8953" width="10.28515625" style="1133" customWidth="1"/>
    <col min="8954" max="8954" width="12.28515625" style="1133" customWidth="1"/>
    <col min="8955" max="8955" width="12.5703125" style="1133" customWidth="1"/>
    <col min="8956" max="8956" width="10.7109375" style="1133" customWidth="1"/>
    <col min="8957" max="8957" width="9.140625" style="1133"/>
    <col min="8958" max="8958" width="9.28515625" style="1133" customWidth="1"/>
    <col min="8959" max="9205" width="9.140625" style="1133"/>
    <col min="9206" max="9206" width="23" style="1133" bestFit="1" customWidth="1"/>
    <col min="9207" max="9207" width="10" style="1133" customWidth="1"/>
    <col min="9208" max="9208" width="11.7109375" style="1133" customWidth="1"/>
    <col min="9209" max="9209" width="10.28515625" style="1133" customWidth="1"/>
    <col min="9210" max="9210" width="12.28515625" style="1133" customWidth="1"/>
    <col min="9211" max="9211" width="12.5703125" style="1133" customWidth="1"/>
    <col min="9212" max="9212" width="10.7109375" style="1133" customWidth="1"/>
    <col min="9213" max="9213" width="9.140625" style="1133"/>
    <col min="9214" max="9214" width="9.28515625" style="1133" customWidth="1"/>
    <col min="9215" max="9461" width="9.140625" style="1133"/>
    <col min="9462" max="9462" width="23" style="1133" bestFit="1" customWidth="1"/>
    <col min="9463" max="9463" width="10" style="1133" customWidth="1"/>
    <col min="9464" max="9464" width="11.7109375" style="1133" customWidth="1"/>
    <col min="9465" max="9465" width="10.28515625" style="1133" customWidth="1"/>
    <col min="9466" max="9466" width="12.28515625" style="1133" customWidth="1"/>
    <col min="9467" max="9467" width="12.5703125" style="1133" customWidth="1"/>
    <col min="9468" max="9468" width="10.7109375" style="1133" customWidth="1"/>
    <col min="9469" max="9469" width="9.140625" style="1133"/>
    <col min="9470" max="9470" width="9.28515625" style="1133" customWidth="1"/>
    <col min="9471" max="9717" width="9.140625" style="1133"/>
    <col min="9718" max="9718" width="23" style="1133" bestFit="1" customWidth="1"/>
    <col min="9719" max="9719" width="10" style="1133" customWidth="1"/>
    <col min="9720" max="9720" width="11.7109375" style="1133" customWidth="1"/>
    <col min="9721" max="9721" width="10.28515625" style="1133" customWidth="1"/>
    <col min="9722" max="9722" width="12.28515625" style="1133" customWidth="1"/>
    <col min="9723" max="9723" width="12.5703125" style="1133" customWidth="1"/>
    <col min="9724" max="9724" width="10.7109375" style="1133" customWidth="1"/>
    <col min="9725" max="9725" width="9.140625" style="1133"/>
    <col min="9726" max="9726" width="9.28515625" style="1133" customWidth="1"/>
    <col min="9727" max="9973" width="9.140625" style="1133"/>
    <col min="9974" max="9974" width="23" style="1133" bestFit="1" customWidth="1"/>
    <col min="9975" max="9975" width="10" style="1133" customWidth="1"/>
    <col min="9976" max="9976" width="11.7109375" style="1133" customWidth="1"/>
    <col min="9977" max="9977" width="10.28515625" style="1133" customWidth="1"/>
    <col min="9978" max="9978" width="12.28515625" style="1133" customWidth="1"/>
    <col min="9979" max="9979" width="12.5703125" style="1133" customWidth="1"/>
    <col min="9980" max="9980" width="10.7109375" style="1133" customWidth="1"/>
    <col min="9981" max="9981" width="9.140625" style="1133"/>
    <col min="9982" max="9982" width="9.28515625" style="1133" customWidth="1"/>
    <col min="9983" max="10229" width="9.140625" style="1133"/>
    <col min="10230" max="10230" width="23" style="1133" bestFit="1" customWidth="1"/>
    <col min="10231" max="10231" width="10" style="1133" customWidth="1"/>
    <col min="10232" max="10232" width="11.7109375" style="1133" customWidth="1"/>
    <col min="10233" max="10233" width="10.28515625" style="1133" customWidth="1"/>
    <col min="10234" max="10234" width="12.28515625" style="1133" customWidth="1"/>
    <col min="10235" max="10235" width="12.5703125" style="1133" customWidth="1"/>
    <col min="10236" max="10236" width="10.7109375" style="1133" customWidth="1"/>
    <col min="10237" max="10237" width="9.140625" style="1133"/>
    <col min="10238" max="10238" width="9.28515625" style="1133" customWidth="1"/>
    <col min="10239" max="10485" width="9.140625" style="1133"/>
    <col min="10486" max="10486" width="23" style="1133" bestFit="1" customWidth="1"/>
    <col min="10487" max="10487" width="10" style="1133" customWidth="1"/>
    <col min="10488" max="10488" width="11.7109375" style="1133" customWidth="1"/>
    <col min="10489" max="10489" width="10.28515625" style="1133" customWidth="1"/>
    <col min="10490" max="10490" width="12.28515625" style="1133" customWidth="1"/>
    <col min="10491" max="10491" width="12.5703125" style="1133" customWidth="1"/>
    <col min="10492" max="10492" width="10.7109375" style="1133" customWidth="1"/>
    <col min="10493" max="10493" width="9.140625" style="1133"/>
    <col min="10494" max="10494" width="9.28515625" style="1133" customWidth="1"/>
    <col min="10495" max="10741" width="9.140625" style="1133"/>
    <col min="10742" max="10742" width="23" style="1133" bestFit="1" customWidth="1"/>
    <col min="10743" max="10743" width="10" style="1133" customWidth="1"/>
    <col min="10744" max="10744" width="11.7109375" style="1133" customWidth="1"/>
    <col min="10745" max="10745" width="10.28515625" style="1133" customWidth="1"/>
    <col min="10746" max="10746" width="12.28515625" style="1133" customWidth="1"/>
    <col min="10747" max="10747" width="12.5703125" style="1133" customWidth="1"/>
    <col min="10748" max="10748" width="10.7109375" style="1133" customWidth="1"/>
    <col min="10749" max="10749" width="9.140625" style="1133"/>
    <col min="10750" max="10750" width="9.28515625" style="1133" customWidth="1"/>
    <col min="10751" max="10997" width="9.140625" style="1133"/>
    <col min="10998" max="10998" width="23" style="1133" bestFit="1" customWidth="1"/>
    <col min="10999" max="10999" width="10" style="1133" customWidth="1"/>
    <col min="11000" max="11000" width="11.7109375" style="1133" customWidth="1"/>
    <col min="11001" max="11001" width="10.28515625" style="1133" customWidth="1"/>
    <col min="11002" max="11002" width="12.28515625" style="1133" customWidth="1"/>
    <col min="11003" max="11003" width="12.5703125" style="1133" customWidth="1"/>
    <col min="11004" max="11004" width="10.7109375" style="1133" customWidth="1"/>
    <col min="11005" max="11005" width="9.140625" style="1133"/>
    <col min="11006" max="11006" width="9.28515625" style="1133" customWidth="1"/>
    <col min="11007" max="11253" width="9.140625" style="1133"/>
    <col min="11254" max="11254" width="23" style="1133" bestFit="1" customWidth="1"/>
    <col min="11255" max="11255" width="10" style="1133" customWidth="1"/>
    <col min="11256" max="11256" width="11.7109375" style="1133" customWidth="1"/>
    <col min="11257" max="11257" width="10.28515625" style="1133" customWidth="1"/>
    <col min="11258" max="11258" width="12.28515625" style="1133" customWidth="1"/>
    <col min="11259" max="11259" width="12.5703125" style="1133" customWidth="1"/>
    <col min="11260" max="11260" width="10.7109375" style="1133" customWidth="1"/>
    <col min="11261" max="11261" width="9.140625" style="1133"/>
    <col min="11262" max="11262" width="9.28515625" style="1133" customWidth="1"/>
    <col min="11263" max="11509" width="9.140625" style="1133"/>
    <col min="11510" max="11510" width="23" style="1133" bestFit="1" customWidth="1"/>
    <col min="11511" max="11511" width="10" style="1133" customWidth="1"/>
    <col min="11512" max="11512" width="11.7109375" style="1133" customWidth="1"/>
    <col min="11513" max="11513" width="10.28515625" style="1133" customWidth="1"/>
    <col min="11514" max="11514" width="12.28515625" style="1133" customWidth="1"/>
    <col min="11515" max="11515" width="12.5703125" style="1133" customWidth="1"/>
    <col min="11516" max="11516" width="10.7109375" style="1133" customWidth="1"/>
    <col min="11517" max="11517" width="9.140625" style="1133"/>
    <col min="11518" max="11518" width="9.28515625" style="1133" customWidth="1"/>
    <col min="11519" max="11765" width="9.140625" style="1133"/>
    <col min="11766" max="11766" width="23" style="1133" bestFit="1" customWidth="1"/>
    <col min="11767" max="11767" width="10" style="1133" customWidth="1"/>
    <col min="11768" max="11768" width="11.7109375" style="1133" customWidth="1"/>
    <col min="11769" max="11769" width="10.28515625" style="1133" customWidth="1"/>
    <col min="11770" max="11770" width="12.28515625" style="1133" customWidth="1"/>
    <col min="11771" max="11771" width="12.5703125" style="1133" customWidth="1"/>
    <col min="11772" max="11772" width="10.7109375" style="1133" customWidth="1"/>
    <col min="11773" max="11773" width="9.140625" style="1133"/>
    <col min="11774" max="11774" width="9.28515625" style="1133" customWidth="1"/>
    <col min="11775" max="12021" width="9.140625" style="1133"/>
    <col min="12022" max="12022" width="23" style="1133" bestFit="1" customWidth="1"/>
    <col min="12023" max="12023" width="10" style="1133" customWidth="1"/>
    <col min="12024" max="12024" width="11.7109375" style="1133" customWidth="1"/>
    <col min="12025" max="12025" width="10.28515625" style="1133" customWidth="1"/>
    <col min="12026" max="12026" width="12.28515625" style="1133" customWidth="1"/>
    <col min="12027" max="12027" width="12.5703125" style="1133" customWidth="1"/>
    <col min="12028" max="12028" width="10.7109375" style="1133" customWidth="1"/>
    <col min="12029" max="12029" width="9.140625" style="1133"/>
    <col min="12030" max="12030" width="9.28515625" style="1133" customWidth="1"/>
    <col min="12031" max="12277" width="9.140625" style="1133"/>
    <col min="12278" max="12278" width="23" style="1133" bestFit="1" customWidth="1"/>
    <col min="12279" max="12279" width="10" style="1133" customWidth="1"/>
    <col min="12280" max="12280" width="11.7109375" style="1133" customWidth="1"/>
    <col min="12281" max="12281" width="10.28515625" style="1133" customWidth="1"/>
    <col min="12282" max="12282" width="12.28515625" style="1133" customWidth="1"/>
    <col min="12283" max="12283" width="12.5703125" style="1133" customWidth="1"/>
    <col min="12284" max="12284" width="10.7109375" style="1133" customWidth="1"/>
    <col min="12285" max="12285" width="9.140625" style="1133"/>
    <col min="12286" max="12286" width="9.28515625" style="1133" customWidth="1"/>
    <col min="12287" max="12533" width="9.140625" style="1133"/>
    <col min="12534" max="12534" width="23" style="1133" bestFit="1" customWidth="1"/>
    <col min="12535" max="12535" width="10" style="1133" customWidth="1"/>
    <col min="12536" max="12536" width="11.7109375" style="1133" customWidth="1"/>
    <col min="12537" max="12537" width="10.28515625" style="1133" customWidth="1"/>
    <col min="12538" max="12538" width="12.28515625" style="1133" customWidth="1"/>
    <col min="12539" max="12539" width="12.5703125" style="1133" customWidth="1"/>
    <col min="12540" max="12540" width="10.7109375" style="1133" customWidth="1"/>
    <col min="12541" max="12541" width="9.140625" style="1133"/>
    <col min="12542" max="12542" width="9.28515625" style="1133" customWidth="1"/>
    <col min="12543" max="12789" width="9.140625" style="1133"/>
    <col min="12790" max="12790" width="23" style="1133" bestFit="1" customWidth="1"/>
    <col min="12791" max="12791" width="10" style="1133" customWidth="1"/>
    <col min="12792" max="12792" width="11.7109375" style="1133" customWidth="1"/>
    <col min="12793" max="12793" width="10.28515625" style="1133" customWidth="1"/>
    <col min="12794" max="12794" width="12.28515625" style="1133" customWidth="1"/>
    <col min="12795" max="12795" width="12.5703125" style="1133" customWidth="1"/>
    <col min="12796" max="12796" width="10.7109375" style="1133" customWidth="1"/>
    <col min="12797" max="12797" width="9.140625" style="1133"/>
    <col min="12798" max="12798" width="9.28515625" style="1133" customWidth="1"/>
    <col min="12799" max="13045" width="9.140625" style="1133"/>
    <col min="13046" max="13046" width="23" style="1133" bestFit="1" customWidth="1"/>
    <col min="13047" max="13047" width="10" style="1133" customWidth="1"/>
    <col min="13048" max="13048" width="11.7109375" style="1133" customWidth="1"/>
    <col min="13049" max="13049" width="10.28515625" style="1133" customWidth="1"/>
    <col min="13050" max="13050" width="12.28515625" style="1133" customWidth="1"/>
    <col min="13051" max="13051" width="12.5703125" style="1133" customWidth="1"/>
    <col min="13052" max="13052" width="10.7109375" style="1133" customWidth="1"/>
    <col min="13053" max="13053" width="9.140625" style="1133"/>
    <col min="13054" max="13054" width="9.28515625" style="1133" customWidth="1"/>
    <col min="13055" max="13301" width="9.140625" style="1133"/>
    <col min="13302" max="13302" width="23" style="1133" bestFit="1" customWidth="1"/>
    <col min="13303" max="13303" width="10" style="1133" customWidth="1"/>
    <col min="13304" max="13304" width="11.7109375" style="1133" customWidth="1"/>
    <col min="13305" max="13305" width="10.28515625" style="1133" customWidth="1"/>
    <col min="13306" max="13306" width="12.28515625" style="1133" customWidth="1"/>
    <col min="13307" max="13307" width="12.5703125" style="1133" customWidth="1"/>
    <col min="13308" max="13308" width="10.7109375" style="1133" customWidth="1"/>
    <col min="13309" max="13309" width="9.140625" style="1133"/>
    <col min="13310" max="13310" width="9.28515625" style="1133" customWidth="1"/>
    <col min="13311" max="13557" width="9.140625" style="1133"/>
    <col min="13558" max="13558" width="23" style="1133" bestFit="1" customWidth="1"/>
    <col min="13559" max="13559" width="10" style="1133" customWidth="1"/>
    <col min="13560" max="13560" width="11.7109375" style="1133" customWidth="1"/>
    <col min="13561" max="13561" width="10.28515625" style="1133" customWidth="1"/>
    <col min="13562" max="13562" width="12.28515625" style="1133" customWidth="1"/>
    <col min="13563" max="13563" width="12.5703125" style="1133" customWidth="1"/>
    <col min="13564" max="13564" width="10.7109375" style="1133" customWidth="1"/>
    <col min="13565" max="13565" width="9.140625" style="1133"/>
    <col min="13566" max="13566" width="9.28515625" style="1133" customWidth="1"/>
    <col min="13567" max="13813" width="9.140625" style="1133"/>
    <col min="13814" max="13814" width="23" style="1133" bestFit="1" customWidth="1"/>
    <col min="13815" max="13815" width="10" style="1133" customWidth="1"/>
    <col min="13816" max="13816" width="11.7109375" style="1133" customWidth="1"/>
    <col min="13817" max="13817" width="10.28515625" style="1133" customWidth="1"/>
    <col min="13818" max="13818" width="12.28515625" style="1133" customWidth="1"/>
    <col min="13819" max="13819" width="12.5703125" style="1133" customWidth="1"/>
    <col min="13820" max="13820" width="10.7109375" style="1133" customWidth="1"/>
    <col min="13821" max="13821" width="9.140625" style="1133"/>
    <col min="13822" max="13822" width="9.28515625" style="1133" customWidth="1"/>
    <col min="13823" max="14069" width="9.140625" style="1133"/>
    <col min="14070" max="14070" width="23" style="1133" bestFit="1" customWidth="1"/>
    <col min="14071" max="14071" width="10" style="1133" customWidth="1"/>
    <col min="14072" max="14072" width="11.7109375" style="1133" customWidth="1"/>
    <col min="14073" max="14073" width="10.28515625" style="1133" customWidth="1"/>
    <col min="14074" max="14074" width="12.28515625" style="1133" customWidth="1"/>
    <col min="14075" max="14075" width="12.5703125" style="1133" customWidth="1"/>
    <col min="14076" max="14076" width="10.7109375" style="1133" customWidth="1"/>
    <col min="14077" max="14077" width="9.140625" style="1133"/>
    <col min="14078" max="14078" width="9.28515625" style="1133" customWidth="1"/>
    <col min="14079" max="14325" width="9.140625" style="1133"/>
    <col min="14326" max="14326" width="23" style="1133" bestFit="1" customWidth="1"/>
    <col min="14327" max="14327" width="10" style="1133" customWidth="1"/>
    <col min="14328" max="14328" width="11.7109375" style="1133" customWidth="1"/>
    <col min="14329" max="14329" width="10.28515625" style="1133" customWidth="1"/>
    <col min="14330" max="14330" width="12.28515625" style="1133" customWidth="1"/>
    <col min="14331" max="14331" width="12.5703125" style="1133" customWidth="1"/>
    <col min="14332" max="14332" width="10.7109375" style="1133" customWidth="1"/>
    <col min="14333" max="14333" width="9.140625" style="1133"/>
    <col min="14334" max="14334" width="9.28515625" style="1133" customWidth="1"/>
    <col min="14335" max="14581" width="9.140625" style="1133"/>
    <col min="14582" max="14582" width="23" style="1133" bestFit="1" customWidth="1"/>
    <col min="14583" max="14583" width="10" style="1133" customWidth="1"/>
    <col min="14584" max="14584" width="11.7109375" style="1133" customWidth="1"/>
    <col min="14585" max="14585" width="10.28515625" style="1133" customWidth="1"/>
    <col min="14586" max="14586" width="12.28515625" style="1133" customWidth="1"/>
    <col min="14587" max="14587" width="12.5703125" style="1133" customWidth="1"/>
    <col min="14588" max="14588" width="10.7109375" style="1133" customWidth="1"/>
    <col min="14589" max="14589" width="9.140625" style="1133"/>
    <col min="14590" max="14590" width="9.28515625" style="1133" customWidth="1"/>
    <col min="14591" max="14837" width="9.140625" style="1133"/>
    <col min="14838" max="14838" width="23" style="1133" bestFit="1" customWidth="1"/>
    <col min="14839" max="14839" width="10" style="1133" customWidth="1"/>
    <col min="14840" max="14840" width="11.7109375" style="1133" customWidth="1"/>
    <col min="14841" max="14841" width="10.28515625" style="1133" customWidth="1"/>
    <col min="14842" max="14842" width="12.28515625" style="1133" customWidth="1"/>
    <col min="14843" max="14843" width="12.5703125" style="1133" customWidth="1"/>
    <col min="14844" max="14844" width="10.7109375" style="1133" customWidth="1"/>
    <col min="14845" max="14845" width="9.140625" style="1133"/>
    <col min="14846" max="14846" width="9.28515625" style="1133" customWidth="1"/>
    <col min="14847" max="15093" width="9.140625" style="1133"/>
    <col min="15094" max="15094" width="23" style="1133" bestFit="1" customWidth="1"/>
    <col min="15095" max="15095" width="10" style="1133" customWidth="1"/>
    <col min="15096" max="15096" width="11.7109375" style="1133" customWidth="1"/>
    <col min="15097" max="15097" width="10.28515625" style="1133" customWidth="1"/>
    <col min="15098" max="15098" width="12.28515625" style="1133" customWidth="1"/>
    <col min="15099" max="15099" width="12.5703125" style="1133" customWidth="1"/>
    <col min="15100" max="15100" width="10.7109375" style="1133" customWidth="1"/>
    <col min="15101" max="15101" width="9.140625" style="1133"/>
    <col min="15102" max="15102" width="9.28515625" style="1133" customWidth="1"/>
    <col min="15103" max="15349" width="9.140625" style="1133"/>
    <col min="15350" max="15350" width="23" style="1133" bestFit="1" customWidth="1"/>
    <col min="15351" max="15351" width="10" style="1133" customWidth="1"/>
    <col min="15352" max="15352" width="11.7109375" style="1133" customWidth="1"/>
    <col min="15353" max="15353" width="10.28515625" style="1133" customWidth="1"/>
    <col min="15354" max="15354" width="12.28515625" style="1133" customWidth="1"/>
    <col min="15355" max="15355" width="12.5703125" style="1133" customWidth="1"/>
    <col min="15356" max="15356" width="10.7109375" style="1133" customWidth="1"/>
    <col min="15357" max="15357" width="9.140625" style="1133"/>
    <col min="15358" max="15358" width="9.28515625" style="1133" customWidth="1"/>
    <col min="15359" max="15605" width="9.140625" style="1133"/>
    <col min="15606" max="15606" width="23" style="1133" bestFit="1" customWidth="1"/>
    <col min="15607" max="15607" width="10" style="1133" customWidth="1"/>
    <col min="15608" max="15608" width="11.7109375" style="1133" customWidth="1"/>
    <col min="15609" max="15609" width="10.28515625" style="1133" customWidth="1"/>
    <col min="15610" max="15610" width="12.28515625" style="1133" customWidth="1"/>
    <col min="15611" max="15611" width="12.5703125" style="1133" customWidth="1"/>
    <col min="15612" max="15612" width="10.7109375" style="1133" customWidth="1"/>
    <col min="15613" max="15613" width="9.140625" style="1133"/>
    <col min="15614" max="15614" width="9.28515625" style="1133" customWidth="1"/>
    <col min="15615" max="15861" width="9.140625" style="1133"/>
    <col min="15862" max="15862" width="23" style="1133" bestFit="1" customWidth="1"/>
    <col min="15863" max="15863" width="10" style="1133" customWidth="1"/>
    <col min="15864" max="15864" width="11.7109375" style="1133" customWidth="1"/>
    <col min="15865" max="15865" width="10.28515625" style="1133" customWidth="1"/>
    <col min="15866" max="15866" width="12.28515625" style="1133" customWidth="1"/>
    <col min="15867" max="15867" width="12.5703125" style="1133" customWidth="1"/>
    <col min="15868" max="15868" width="10.7109375" style="1133" customWidth="1"/>
    <col min="15869" max="15869" width="9.140625" style="1133"/>
    <col min="15870" max="15870" width="9.28515625" style="1133" customWidth="1"/>
    <col min="15871" max="16117" width="9.140625" style="1133"/>
    <col min="16118" max="16118" width="23" style="1133" bestFit="1" customWidth="1"/>
    <col min="16119" max="16119" width="10" style="1133" customWidth="1"/>
    <col min="16120" max="16120" width="11.7109375" style="1133" customWidth="1"/>
    <col min="16121" max="16121" width="10.28515625" style="1133" customWidth="1"/>
    <col min="16122" max="16122" width="12.28515625" style="1133" customWidth="1"/>
    <col min="16123" max="16123" width="12.5703125" style="1133" customWidth="1"/>
    <col min="16124" max="16124" width="10.7109375" style="1133" customWidth="1"/>
    <col min="16125" max="16125" width="9.140625" style="1133"/>
    <col min="16126" max="16126" width="9.28515625" style="1133" customWidth="1"/>
    <col min="16127" max="16384" width="9.140625" style="1133"/>
  </cols>
  <sheetData>
    <row r="1" spans="2:17">
      <c r="B1" s="2269" t="s">
        <v>959</v>
      </c>
      <c r="C1" s="2269"/>
      <c r="D1" s="2269"/>
      <c r="E1" s="2269"/>
      <c r="F1" s="2269"/>
      <c r="G1" s="2269"/>
      <c r="H1" s="2269"/>
      <c r="I1" s="2269"/>
    </row>
    <row r="2" spans="2:17">
      <c r="B2" s="2269" t="s">
        <v>958</v>
      </c>
      <c r="C2" s="2269"/>
      <c r="D2" s="2269"/>
      <c r="E2" s="2269"/>
      <c r="F2" s="2269"/>
      <c r="G2" s="2269"/>
      <c r="H2" s="2269"/>
      <c r="I2" s="2269"/>
    </row>
    <row r="3" spans="2:17" ht="15.75" customHeight="1">
      <c r="B3" s="2270"/>
      <c r="C3" s="2270"/>
      <c r="D3" s="2270"/>
      <c r="E3" s="2270"/>
      <c r="F3" s="2270"/>
      <c r="G3" s="2270"/>
      <c r="H3" s="2270"/>
      <c r="I3" s="2270"/>
    </row>
    <row r="4" spans="2:17" ht="17.25" customHeight="1" thickBot="1">
      <c r="B4" s="1135" t="s">
        <v>119</v>
      </c>
      <c r="C4" s="1135"/>
      <c r="D4" s="1135"/>
      <c r="E4" s="1135"/>
      <c r="F4" s="1160"/>
      <c r="G4" s="1160"/>
      <c r="H4" s="2271" t="s">
        <v>52</v>
      </c>
      <c r="I4" s="2271"/>
    </row>
    <row r="5" spans="2:17" ht="19.5" thickTop="1">
      <c r="B5" s="2272" t="s">
        <v>46</v>
      </c>
      <c r="C5" s="2274" t="s">
        <v>45</v>
      </c>
      <c r="D5" s="2274"/>
      <c r="E5" s="2275" t="s">
        <v>957</v>
      </c>
      <c r="F5" s="2275"/>
      <c r="G5" s="1199" t="s">
        <v>956</v>
      </c>
      <c r="H5" s="2275" t="s">
        <v>955</v>
      </c>
      <c r="I5" s="2276"/>
    </row>
    <row r="6" spans="2:17" ht="16.5" customHeight="1">
      <c r="B6" s="2273"/>
      <c r="C6" s="1198" t="s">
        <v>227</v>
      </c>
      <c r="D6" s="1197" t="s">
        <v>247</v>
      </c>
      <c r="E6" s="1198" t="s">
        <v>47</v>
      </c>
      <c r="F6" s="1197" t="s">
        <v>247</v>
      </c>
      <c r="G6" s="1197" t="s">
        <v>247</v>
      </c>
      <c r="H6" s="1196" t="s">
        <v>44</v>
      </c>
      <c r="I6" s="1195" t="s">
        <v>56</v>
      </c>
    </row>
    <row r="7" spans="2:17" ht="20.100000000000001" customHeight="1">
      <c r="B7" s="1186" t="s">
        <v>954</v>
      </c>
      <c r="C7" s="1185">
        <v>81359.794199469994</v>
      </c>
      <c r="D7" s="1185">
        <v>33281.363174940001</v>
      </c>
      <c r="E7" s="1185">
        <v>97109.54062</v>
      </c>
      <c r="F7" s="1185">
        <v>37501.890534999999</v>
      </c>
      <c r="G7" s="1185">
        <v>47616.834903999996</v>
      </c>
      <c r="H7" s="1184">
        <v>12.681654107359492</v>
      </c>
      <c r="I7" s="1183">
        <v>26.971486645648767</v>
      </c>
      <c r="J7" s="1134"/>
      <c r="K7" s="1134"/>
      <c r="L7" s="1136"/>
      <c r="M7" s="1136"/>
      <c r="N7" s="1136"/>
    </row>
    <row r="8" spans="2:17" ht="20.100000000000001" customHeight="1">
      <c r="B8" s="1182" t="s">
        <v>953</v>
      </c>
      <c r="C8" s="1181">
        <v>46719.809723399994</v>
      </c>
      <c r="D8" s="1193">
        <v>18159.035742</v>
      </c>
      <c r="E8" s="1194">
        <v>62731.803365</v>
      </c>
      <c r="F8" s="1194">
        <v>21917.566713</v>
      </c>
      <c r="G8" s="1193">
        <v>32565.988032000001</v>
      </c>
      <c r="H8" s="1180">
        <v>20.697855461052384</v>
      </c>
      <c r="I8" s="1179">
        <v>48.58395760093245</v>
      </c>
      <c r="J8" s="1134"/>
      <c r="K8" s="1134"/>
      <c r="L8" s="1136"/>
      <c r="M8" s="1136"/>
      <c r="N8" s="1136"/>
    </row>
    <row r="9" spans="2:17" ht="20.100000000000001" customHeight="1">
      <c r="B9" s="1182" t="s">
        <v>952</v>
      </c>
      <c r="C9" s="1181">
        <v>2437.7214520699995</v>
      </c>
      <c r="D9" s="1194">
        <v>886.32180094</v>
      </c>
      <c r="E9" s="1194">
        <v>2109.8215009999999</v>
      </c>
      <c r="F9" s="1194">
        <v>920.71148199999993</v>
      </c>
      <c r="G9" s="1193">
        <v>863.29123699999991</v>
      </c>
      <c r="H9" s="1180">
        <v>3.8913271707207855</v>
      </c>
      <c r="I9" s="1179">
        <v>-6.2466906771260255</v>
      </c>
      <c r="J9" s="1134"/>
      <c r="K9" s="1134"/>
      <c r="L9" s="1136"/>
      <c r="M9" s="1136"/>
      <c r="N9" s="1136"/>
    </row>
    <row r="10" spans="2:17" ht="20.100000000000001" customHeight="1">
      <c r="B10" s="1191" t="s">
        <v>951</v>
      </c>
      <c r="C10" s="1189">
        <v>32202.263024000003</v>
      </c>
      <c r="D10" s="1189">
        <v>14236.005632</v>
      </c>
      <c r="E10" s="1189">
        <v>32267.915753999998</v>
      </c>
      <c r="F10" s="1189">
        <v>14663.612340000001</v>
      </c>
      <c r="G10" s="1192">
        <v>14187.555634999999</v>
      </c>
      <c r="H10" s="1188">
        <v>3.0036986430998383</v>
      </c>
      <c r="I10" s="1187">
        <v>-3.2465172561974782</v>
      </c>
      <c r="J10" s="1134"/>
      <c r="K10" s="1134"/>
      <c r="L10" s="1136"/>
      <c r="M10" s="1136"/>
      <c r="N10" s="1136"/>
    </row>
    <row r="11" spans="2:17" ht="20.100000000000001" customHeight="1">
      <c r="B11" s="1186" t="s">
        <v>950</v>
      </c>
      <c r="C11" s="1185">
        <v>1245103.2315488001</v>
      </c>
      <c r="D11" s="1185">
        <v>452145.32107908989</v>
      </c>
      <c r="E11" s="1185">
        <v>1418535.259782</v>
      </c>
      <c r="F11" s="1185">
        <v>606996.59660900012</v>
      </c>
      <c r="G11" s="1185">
        <v>581257.11849099991</v>
      </c>
      <c r="H11" s="1184">
        <v>34.24812075028052</v>
      </c>
      <c r="I11" s="1183">
        <v>-4.2404649814833135</v>
      </c>
      <c r="J11" s="1134"/>
      <c r="K11" s="1134"/>
      <c r="L11" s="1136"/>
      <c r="M11" s="1136"/>
      <c r="N11" s="1136"/>
    </row>
    <row r="12" spans="2:17" ht="20.100000000000001" customHeight="1">
      <c r="B12" s="1182" t="s">
        <v>949</v>
      </c>
      <c r="C12" s="1181">
        <v>814101.63506399619</v>
      </c>
      <c r="D12" s="1194">
        <v>293531.60979700001</v>
      </c>
      <c r="E12" s="1194">
        <v>917909.3066270001</v>
      </c>
      <c r="F12" s="1194">
        <v>386539.35724200006</v>
      </c>
      <c r="G12" s="1193">
        <v>349635.46288300003</v>
      </c>
      <c r="H12" s="1180">
        <v>31.685768871475943</v>
      </c>
      <c r="I12" s="1179">
        <v>-9.5472540292696948</v>
      </c>
      <c r="J12" s="1134"/>
      <c r="K12" s="1134"/>
      <c r="L12" s="1136"/>
      <c r="M12" s="1136"/>
      <c r="N12" s="1136"/>
    </row>
    <row r="13" spans="2:17" ht="20.100000000000001" customHeight="1">
      <c r="B13" s="1182" t="s">
        <v>948</v>
      </c>
      <c r="C13" s="1181">
        <v>159987.10347579999</v>
      </c>
      <c r="D13" s="1194">
        <v>60012.082386089925</v>
      </c>
      <c r="E13" s="1193">
        <v>205527.389467</v>
      </c>
      <c r="F13" s="1194">
        <v>88634.554512999995</v>
      </c>
      <c r="G13" s="1193">
        <v>102475.294911</v>
      </c>
      <c r="H13" s="1180">
        <v>47.694515818941852</v>
      </c>
      <c r="I13" s="1179">
        <v>15.615513017521849</v>
      </c>
      <c r="J13" s="1134"/>
      <c r="K13" s="1134"/>
      <c r="L13" s="1136"/>
      <c r="M13" s="1136"/>
      <c r="N13" s="1136"/>
    </row>
    <row r="14" spans="2:17" ht="20.100000000000001" customHeight="1">
      <c r="B14" s="1191" t="s">
        <v>947</v>
      </c>
      <c r="C14" s="1192">
        <v>271014.49300900393</v>
      </c>
      <c r="D14" s="1189">
        <v>98601.628896000009</v>
      </c>
      <c r="E14" s="1189">
        <v>295098.56368800008</v>
      </c>
      <c r="F14" s="1189">
        <v>131822.68485399999</v>
      </c>
      <c r="G14" s="1192">
        <v>129146.36069699991</v>
      </c>
      <c r="H14" s="1188">
        <v>33.692197917987613</v>
      </c>
      <c r="I14" s="1187">
        <v>-2.030245522585318</v>
      </c>
      <c r="J14" s="1134"/>
      <c r="K14" s="1134"/>
      <c r="L14" s="1136"/>
      <c r="M14" s="1136"/>
      <c r="N14" s="1136"/>
    </row>
    <row r="15" spans="2:17" ht="20.100000000000001" customHeight="1">
      <c r="B15" s="1186" t="s">
        <v>946</v>
      </c>
      <c r="C15" s="1185">
        <v>-1163743.4373493299</v>
      </c>
      <c r="D15" s="1185">
        <v>-418863.95790414995</v>
      </c>
      <c r="E15" s="1185">
        <v>-1321425.7191620001</v>
      </c>
      <c r="F15" s="1185">
        <v>-569494.70607399999</v>
      </c>
      <c r="G15" s="1185">
        <v>-533640.28358699998</v>
      </c>
      <c r="H15" s="1184">
        <v>35.961711512146707</v>
      </c>
      <c r="I15" s="1183">
        <v>-6.2958142367973835</v>
      </c>
      <c r="J15" s="1134"/>
      <c r="K15" s="1134"/>
      <c r="L15" s="1134"/>
      <c r="M15" s="1134"/>
      <c r="N15" s="1134"/>
      <c r="O15" s="1134"/>
      <c r="P15" s="1134"/>
      <c r="Q15" s="1134"/>
    </row>
    <row r="16" spans="2:17" ht="20.100000000000001" customHeight="1">
      <c r="B16" s="1182" t="s">
        <v>944</v>
      </c>
      <c r="C16" s="1181">
        <v>-767381.82534059614</v>
      </c>
      <c r="D16" s="1181">
        <v>-275372.57405500003</v>
      </c>
      <c r="E16" s="1181">
        <v>-855177.50326200016</v>
      </c>
      <c r="F16" s="1181">
        <v>-364621.79052900005</v>
      </c>
      <c r="G16" s="1181">
        <v>-317069.47485100001</v>
      </c>
      <c r="H16" s="1180">
        <v>32.410350515216635</v>
      </c>
      <c r="I16" s="1179">
        <v>-13.041545215663135</v>
      </c>
      <c r="J16" s="1134"/>
      <c r="K16" s="1134"/>
      <c r="L16" s="1134"/>
      <c r="M16" s="1134"/>
      <c r="N16" s="1134"/>
    </row>
    <row r="17" spans="2:14" ht="20.100000000000001" customHeight="1">
      <c r="B17" s="1182" t="s">
        <v>943</v>
      </c>
      <c r="C17" s="1181">
        <v>-157549.38202373</v>
      </c>
      <c r="D17" s="1181">
        <v>-59125.760585149925</v>
      </c>
      <c r="E17" s="1181">
        <v>-203417.567966</v>
      </c>
      <c r="F17" s="1181">
        <v>-87713.843030999997</v>
      </c>
      <c r="G17" s="1181">
        <v>-101612.00367400001</v>
      </c>
      <c r="H17" s="1180">
        <v>48.351145360200661</v>
      </c>
      <c r="I17" s="1179">
        <v>15.845020589405308</v>
      </c>
      <c r="J17" s="1134"/>
      <c r="K17" s="1134"/>
      <c r="L17" s="1134"/>
      <c r="M17" s="1134"/>
      <c r="N17" s="1134"/>
    </row>
    <row r="18" spans="2:14" ht="20.100000000000001" customHeight="1">
      <c r="B18" s="1191" t="s">
        <v>942</v>
      </c>
      <c r="C18" s="1190">
        <v>-238812.22998500391</v>
      </c>
      <c r="D18" s="1181">
        <v>-84365.623264000009</v>
      </c>
      <c r="E18" s="1190">
        <v>-262830.64793400007</v>
      </c>
      <c r="F18" s="1190">
        <v>-117159.07251399998</v>
      </c>
      <c r="G18" s="1189">
        <v>-114958.80506199991</v>
      </c>
      <c r="H18" s="1188">
        <v>38.870629980864976</v>
      </c>
      <c r="I18" s="1187">
        <v>-1.8780171307152926</v>
      </c>
      <c r="J18" s="1134"/>
      <c r="K18" s="1134"/>
      <c r="L18" s="1134"/>
      <c r="M18" s="1134"/>
      <c r="N18" s="1134"/>
    </row>
    <row r="19" spans="2:14" ht="20.100000000000001" customHeight="1">
      <c r="B19" s="1186" t="s">
        <v>945</v>
      </c>
      <c r="C19" s="1185">
        <v>1326463.0257482701</v>
      </c>
      <c r="D19" s="1185">
        <v>485426.68425402994</v>
      </c>
      <c r="E19" s="1185">
        <v>1515644.8004020003</v>
      </c>
      <c r="F19" s="1185">
        <v>644498.48714400001</v>
      </c>
      <c r="G19" s="1185">
        <v>628873.95339499996</v>
      </c>
      <c r="H19" s="1184">
        <v>32.769501152253468</v>
      </c>
      <c r="I19" s="1183">
        <v>-2.4243084563207873</v>
      </c>
      <c r="J19" s="1134"/>
      <c r="K19" s="1134"/>
      <c r="L19" s="1134"/>
      <c r="M19" s="1134"/>
      <c r="N19" s="1134"/>
    </row>
    <row r="20" spans="2:14" ht="20.100000000000001" customHeight="1">
      <c r="B20" s="1182" t="s">
        <v>944</v>
      </c>
      <c r="C20" s="1181">
        <v>860821.44478739623</v>
      </c>
      <c r="D20" s="1181">
        <v>311690.64553899999</v>
      </c>
      <c r="E20" s="1181">
        <v>980641.10999200004</v>
      </c>
      <c r="F20" s="1181">
        <v>408456.92395500006</v>
      </c>
      <c r="G20" s="1181">
        <v>382201.45091500005</v>
      </c>
      <c r="H20" s="1180">
        <v>31.045615196010829</v>
      </c>
      <c r="I20" s="1179">
        <v>-6.4279662065154781</v>
      </c>
      <c r="J20" s="1134"/>
      <c r="K20" s="1134"/>
      <c r="L20" s="1134"/>
      <c r="M20" s="1134"/>
      <c r="N20" s="1134"/>
    </row>
    <row r="21" spans="2:14" ht="20.100000000000001" customHeight="1">
      <c r="B21" s="1182" t="s">
        <v>943</v>
      </c>
      <c r="C21" s="1181">
        <v>162424.82492786998</v>
      </c>
      <c r="D21" s="1181">
        <v>60898.404187029926</v>
      </c>
      <c r="E21" s="1181">
        <v>207637.210968</v>
      </c>
      <c r="F21" s="1181">
        <v>89555.265994999994</v>
      </c>
      <c r="G21" s="1181">
        <v>103338.586148</v>
      </c>
      <c r="H21" s="1180">
        <v>47.056999588953772</v>
      </c>
      <c r="I21" s="1179">
        <v>15.390725055793467</v>
      </c>
      <c r="J21" s="1134"/>
      <c r="K21" s="1134"/>
      <c r="L21" s="1134"/>
      <c r="M21" s="1134"/>
      <c r="N21" s="1134"/>
    </row>
    <row r="22" spans="2:14" ht="20.100000000000001" customHeight="1" thickBot="1">
      <c r="B22" s="1178" t="s">
        <v>942</v>
      </c>
      <c r="C22" s="1177">
        <v>303216.75603300391</v>
      </c>
      <c r="D22" s="1177">
        <v>112837.63452800001</v>
      </c>
      <c r="E22" s="1177">
        <v>327366.4794420001</v>
      </c>
      <c r="F22" s="1177">
        <v>146486.29719399998</v>
      </c>
      <c r="G22" s="1176">
        <v>143333.91633199991</v>
      </c>
      <c r="H22" s="1175">
        <v>29.82042543407826</v>
      </c>
      <c r="I22" s="1174">
        <v>-2.1519970962370678</v>
      </c>
      <c r="J22" s="1134"/>
      <c r="K22" s="1134"/>
      <c r="L22" s="1134"/>
      <c r="M22" s="1134"/>
      <c r="N22" s="1134"/>
    </row>
    <row r="23" spans="2:14" ht="16.5" thickTop="1">
      <c r="B23" s="1135"/>
      <c r="C23" s="1173"/>
      <c r="D23" s="1173"/>
      <c r="E23" s="1173"/>
      <c r="F23" s="1173"/>
      <c r="G23" s="1173"/>
      <c r="H23" s="1135"/>
      <c r="I23" s="1135"/>
      <c r="J23" s="1134"/>
      <c r="K23" s="1137"/>
      <c r="L23" s="1136"/>
      <c r="M23" s="1136"/>
    </row>
    <row r="24" spans="2:14" ht="16.5" thickBot="1">
      <c r="B24" s="1135"/>
      <c r="C24" s="1173"/>
      <c r="D24" s="1173"/>
      <c r="E24" s="1173"/>
      <c r="F24" s="1172"/>
      <c r="G24" s="1172"/>
      <c r="H24" s="1135"/>
      <c r="I24" s="1135"/>
      <c r="J24" s="1134"/>
      <c r="K24" s="1137"/>
      <c r="L24" s="1136"/>
      <c r="M24" s="1136"/>
    </row>
    <row r="25" spans="2:14" ht="15" customHeight="1" thickTop="1">
      <c r="B25" s="1171" t="s">
        <v>941</v>
      </c>
      <c r="C25" s="1170">
        <v>6.5343814181789153</v>
      </c>
      <c r="D25" s="1170">
        <v>7.3607669090792998</v>
      </c>
      <c r="E25" s="1170">
        <v>6.8457614959055562</v>
      </c>
      <c r="F25" s="1170">
        <v>6.178270313953182</v>
      </c>
      <c r="G25" s="1169">
        <v>8.192043312539198</v>
      </c>
      <c r="H25" s="1135"/>
      <c r="I25" s="1135"/>
      <c r="J25" s="1135"/>
      <c r="K25" s="1135"/>
      <c r="L25" s="1135"/>
      <c r="M25" s="1135"/>
    </row>
    <row r="26" spans="2:14" ht="15" customHeight="1">
      <c r="B26" s="1168" t="s">
        <v>936</v>
      </c>
      <c r="C26" s="1166">
        <v>5.7388178221417485</v>
      </c>
      <c r="D26" s="1166">
        <v>6.1863987168395216</v>
      </c>
      <c r="E26" s="1166">
        <v>6.8342049603481767</v>
      </c>
      <c r="F26" s="1166">
        <v>5.6702031248212856</v>
      </c>
      <c r="G26" s="1165">
        <v>9.3142691429152009</v>
      </c>
      <c r="H26" s="1135"/>
      <c r="I26" s="1135"/>
      <c r="J26" s="1135"/>
      <c r="K26" s="1135"/>
      <c r="L26" s="1135"/>
      <c r="M26" s="1136"/>
    </row>
    <row r="27" spans="2:14" ht="15" customHeight="1">
      <c r="B27" s="1143" t="s">
        <v>935</v>
      </c>
      <c r="C27" s="1164">
        <v>1.5236987226528136</v>
      </c>
      <c r="D27" s="1164">
        <v>1.4769055925068826</v>
      </c>
      <c r="E27" s="1164">
        <v>1.0265403100148647</v>
      </c>
      <c r="F27" s="1164">
        <v>1.0387726175855709</v>
      </c>
      <c r="G27" s="1163">
        <v>0.84243840210440002</v>
      </c>
      <c r="H27" s="1135"/>
      <c r="I27" s="1135"/>
      <c r="J27" s="1135"/>
      <c r="K27" s="1135"/>
      <c r="L27" s="1135"/>
      <c r="M27" s="1136"/>
    </row>
    <row r="28" spans="2:14" ht="15" customHeight="1">
      <c r="B28" s="1167" t="s">
        <v>934</v>
      </c>
      <c r="C28" s="1162">
        <v>11.88211843081401</v>
      </c>
      <c r="D28" s="1162">
        <v>14.437901068566946</v>
      </c>
      <c r="E28" s="1162">
        <v>10.934623113962701</v>
      </c>
      <c r="F28" s="1162">
        <v>11.123739708564321</v>
      </c>
      <c r="G28" s="1161">
        <v>10.985641065245733</v>
      </c>
      <c r="H28" s="1135"/>
      <c r="I28" s="1135"/>
      <c r="J28" s="1135"/>
      <c r="K28" s="1135"/>
      <c r="L28" s="1135"/>
      <c r="M28" s="1136"/>
    </row>
    <row r="29" spans="2:14" ht="15" customHeight="1">
      <c r="B29" s="1159" t="s">
        <v>940</v>
      </c>
      <c r="C29" s="1157"/>
      <c r="D29" s="1158"/>
      <c r="E29" s="1157"/>
      <c r="F29" s="1157"/>
      <c r="G29" s="1156"/>
      <c r="H29" s="1160"/>
      <c r="I29" s="1160"/>
      <c r="J29" s="1160"/>
      <c r="K29" s="1160"/>
      <c r="L29" s="1160"/>
      <c r="M29" s="1136"/>
    </row>
    <row r="30" spans="2:14" ht="15" customHeight="1">
      <c r="B30" s="1155" t="s">
        <v>936</v>
      </c>
      <c r="C30" s="1166">
        <v>57.423706860488032</v>
      </c>
      <c r="D30" s="1166">
        <v>54.562175372892419</v>
      </c>
      <c r="E30" s="1166">
        <v>64.599011553845415</v>
      </c>
      <c r="F30" s="1166">
        <v>58.443898161733031</v>
      </c>
      <c r="G30" s="1165">
        <v>68.391752827872935</v>
      </c>
      <c r="H30" s="1160"/>
      <c r="I30" s="1160"/>
      <c r="J30" s="1160"/>
      <c r="K30" s="1160"/>
      <c r="L30" s="1160"/>
      <c r="M30" s="1136"/>
    </row>
    <row r="31" spans="2:14" ht="15" customHeight="1">
      <c r="B31" s="1143" t="s">
        <v>935</v>
      </c>
      <c r="C31" s="1164">
        <v>2.996223719658671</v>
      </c>
      <c r="D31" s="1164">
        <v>2.6631174819406951</v>
      </c>
      <c r="E31" s="1164">
        <v>2.1726202055222945</v>
      </c>
      <c r="F31" s="1164">
        <v>2.4551068462554242</v>
      </c>
      <c r="G31" s="1163">
        <v>1.8129958422068078</v>
      </c>
      <c r="H31" s="1160"/>
      <c r="I31" s="1160"/>
      <c r="J31" s="1160"/>
      <c r="K31" s="1160"/>
      <c r="L31" s="1160"/>
      <c r="M31" s="1136"/>
    </row>
    <row r="32" spans="2:14" ht="15" customHeight="1">
      <c r="B32" s="1149" t="s">
        <v>934</v>
      </c>
      <c r="C32" s="1162">
        <v>39.580069419853302</v>
      </c>
      <c r="D32" s="1162">
        <v>42.774707145166886</v>
      </c>
      <c r="E32" s="1162">
        <v>33.228368240632292</v>
      </c>
      <c r="F32" s="1162">
        <v>39.100994992011543</v>
      </c>
      <c r="G32" s="1161">
        <v>29.795251329920269</v>
      </c>
      <c r="H32" s="1160"/>
      <c r="I32" s="1160"/>
      <c r="J32" s="1160"/>
      <c r="K32" s="1160"/>
      <c r="L32" s="1160"/>
      <c r="M32" s="1136"/>
    </row>
    <row r="33" spans="2:13" ht="15" customHeight="1">
      <c r="B33" s="1159" t="s">
        <v>939</v>
      </c>
      <c r="C33" s="1157"/>
      <c r="D33" s="1158"/>
      <c r="E33" s="1157"/>
      <c r="F33" s="1157"/>
      <c r="G33" s="1156"/>
      <c r="H33" s="1135"/>
      <c r="I33" s="1135"/>
      <c r="K33" s="1137"/>
      <c r="L33" s="1136"/>
      <c r="M33" s="1136"/>
    </row>
    <row r="34" spans="2:13" ht="15" customHeight="1">
      <c r="B34" s="1155" t="s">
        <v>936</v>
      </c>
      <c r="C34" s="1154">
        <v>65.384268102117488</v>
      </c>
      <c r="D34" s="1154">
        <v>64.919749494799049</v>
      </c>
      <c r="E34" s="1154">
        <v>64.708247489601646</v>
      </c>
      <c r="F34" s="1154">
        <v>63.680646547511252</v>
      </c>
      <c r="G34" s="1153">
        <v>60.151601031689339</v>
      </c>
      <c r="H34" s="1135"/>
      <c r="I34" s="1135"/>
      <c r="K34" s="1137"/>
      <c r="L34" s="1136"/>
      <c r="M34" s="1136"/>
    </row>
    <row r="35" spans="2:13" ht="15" customHeight="1">
      <c r="B35" s="1152" t="s">
        <v>935</v>
      </c>
      <c r="C35" s="1151">
        <v>12.849304332524294</v>
      </c>
      <c r="D35" s="1151">
        <v>13.272742100452373</v>
      </c>
      <c r="E35" s="1151">
        <v>14.488705025110576</v>
      </c>
      <c r="F35" s="1151">
        <v>14.602150161658054</v>
      </c>
      <c r="G35" s="1150">
        <v>17.629942352712316</v>
      </c>
      <c r="H35" s="1135"/>
      <c r="I35" s="1135" t="s">
        <v>119</v>
      </c>
      <c r="K35" s="1137"/>
      <c r="L35" s="1136"/>
      <c r="M35" s="1136"/>
    </row>
    <row r="36" spans="2:13" ht="15" customHeight="1">
      <c r="B36" s="1149" t="s">
        <v>934</v>
      </c>
      <c r="C36" s="1151">
        <v>21.766427565358214</v>
      </c>
      <c r="D36" s="1151">
        <v>21.807508404748585</v>
      </c>
      <c r="E36" s="1151">
        <v>20.803047485287799</v>
      </c>
      <c r="F36" s="1151">
        <v>21.717203290830678</v>
      </c>
      <c r="G36" s="1150">
        <v>22.218456615598349</v>
      </c>
      <c r="H36" s="1135"/>
      <c r="I36" s="1135"/>
      <c r="K36" s="1137"/>
      <c r="L36" s="1136"/>
      <c r="M36" s="1136"/>
    </row>
    <row r="37" spans="2:13" ht="15" customHeight="1">
      <c r="B37" s="1159" t="s">
        <v>938</v>
      </c>
      <c r="C37" s="1157"/>
      <c r="D37" s="1158"/>
      <c r="E37" s="1157"/>
      <c r="F37" s="1157"/>
      <c r="G37" s="1156"/>
      <c r="H37" s="1135"/>
      <c r="I37" s="1135"/>
      <c r="K37" s="1137"/>
      <c r="L37" s="1136"/>
      <c r="M37" s="1136"/>
    </row>
    <row r="38" spans="2:13" ht="15" customHeight="1">
      <c r="B38" s="1155" t="s">
        <v>936</v>
      </c>
      <c r="C38" s="1154">
        <v>65.940807974691523</v>
      </c>
      <c r="D38" s="1154">
        <v>65.742723588075933</v>
      </c>
      <c r="E38" s="1154">
        <v>64.716275070256884</v>
      </c>
      <c r="F38" s="1154">
        <v>64.025492535767526</v>
      </c>
      <c r="G38" s="1153">
        <v>59.416330551310004</v>
      </c>
      <c r="H38" s="1135"/>
      <c r="I38" s="1135"/>
      <c r="K38" s="1137"/>
      <c r="L38" s="1136"/>
      <c r="M38" s="1136"/>
    </row>
    <row r="39" spans="2:13" ht="15" customHeight="1">
      <c r="B39" s="1152" t="s">
        <v>935</v>
      </c>
      <c r="C39" s="1151">
        <v>13.538154284468559</v>
      </c>
      <c r="D39" s="1151">
        <v>14.115743183298637</v>
      </c>
      <c r="E39" s="1151">
        <v>15.393795127205484</v>
      </c>
      <c r="F39" s="1151">
        <v>15.402047129759005</v>
      </c>
      <c r="G39" s="1150">
        <v>19.041291821334941</v>
      </c>
      <c r="H39" s="1135"/>
      <c r="I39" s="1135"/>
      <c r="K39" s="1137"/>
      <c r="L39" s="1136"/>
      <c r="M39" s="1136"/>
    </row>
    <row r="40" spans="2:13" ht="15" customHeight="1">
      <c r="B40" s="1149" t="s">
        <v>934</v>
      </c>
      <c r="C40" s="1148">
        <v>20.52103774083993</v>
      </c>
      <c r="D40" s="1148">
        <v>20.141533228625434</v>
      </c>
      <c r="E40" s="1148">
        <v>19.889929802537644</v>
      </c>
      <c r="F40" s="1148">
        <v>20.57246033447348</v>
      </c>
      <c r="G40" s="1147">
        <v>21.542377627355048</v>
      </c>
      <c r="H40" s="1135"/>
      <c r="I40" s="1135"/>
      <c r="K40" s="1137"/>
      <c r="L40" s="1136"/>
      <c r="M40" s="1136"/>
    </row>
    <row r="41" spans="2:13" ht="15" customHeight="1">
      <c r="B41" s="1159" t="s">
        <v>937</v>
      </c>
      <c r="C41" s="1157"/>
      <c r="D41" s="1158"/>
      <c r="E41" s="1157"/>
      <c r="F41" s="1157"/>
      <c r="G41" s="1156"/>
      <c r="H41" s="1135"/>
      <c r="I41" s="1135"/>
      <c r="K41" s="1137"/>
      <c r="L41" s="1136"/>
      <c r="M41" s="1136"/>
    </row>
    <row r="42" spans="2:13" ht="15" customHeight="1">
      <c r="B42" s="1155" t="s">
        <v>936</v>
      </c>
      <c r="C42" s="1154">
        <v>64.89599996967867</v>
      </c>
      <c r="D42" s="1154">
        <v>64.20962333745301</v>
      </c>
      <c r="E42" s="1154">
        <v>64.701248586205736</v>
      </c>
      <c r="F42" s="1154">
        <v>63.37593215540609</v>
      </c>
      <c r="G42" s="1153">
        <v>60.775525660058108</v>
      </c>
      <c r="H42" s="1135"/>
      <c r="I42" s="1135"/>
      <c r="K42" s="1137"/>
      <c r="L42" s="1136"/>
      <c r="M42" s="1136"/>
    </row>
    <row r="43" spans="2:13" ht="15" customHeight="1">
      <c r="B43" s="1152" t="s">
        <v>935</v>
      </c>
      <c r="C43" s="1151">
        <v>12.24495683445414</v>
      </c>
      <c r="D43" s="1151">
        <v>12.54533509640377</v>
      </c>
      <c r="E43" s="1151">
        <v>13.699595770257488</v>
      </c>
      <c r="F43" s="1151">
        <v>13.895341537860073</v>
      </c>
      <c r="G43" s="1150">
        <v>16.432320911070132</v>
      </c>
      <c r="H43" s="1135"/>
      <c r="I43" s="1135"/>
      <c r="K43" s="1137"/>
      <c r="L43" s="1136"/>
      <c r="M43" s="1136"/>
    </row>
    <row r="44" spans="2:13" ht="15" customHeight="1">
      <c r="B44" s="1149" t="s">
        <v>934</v>
      </c>
      <c r="C44" s="1148">
        <v>22.859043195867184</v>
      </c>
      <c r="D44" s="1148">
        <v>23.245041566143211</v>
      </c>
      <c r="E44" s="1148">
        <v>21.599155643536761</v>
      </c>
      <c r="F44" s="1148">
        <v>22.728726306733847</v>
      </c>
      <c r="G44" s="1147">
        <v>22.792153428871764</v>
      </c>
      <c r="H44" s="1135"/>
      <c r="I44" s="1135"/>
      <c r="K44" s="1137"/>
      <c r="L44" s="1136"/>
      <c r="M44" s="1136"/>
    </row>
    <row r="45" spans="2:13" ht="15" customHeight="1">
      <c r="B45" s="1146" t="s">
        <v>933</v>
      </c>
      <c r="C45" s="1145"/>
      <c r="D45" s="1145"/>
      <c r="E45" s="1145"/>
      <c r="F45" s="1145"/>
      <c r="G45" s="1144"/>
      <c r="H45" s="1135"/>
      <c r="I45" s="1135"/>
      <c r="K45" s="1137"/>
      <c r="L45" s="1136"/>
      <c r="M45" s="1136"/>
    </row>
    <row r="46" spans="2:13" ht="15" customHeight="1">
      <c r="B46" s="1143" t="s">
        <v>932</v>
      </c>
      <c r="C46" s="1142">
        <v>6.133589298772514</v>
      </c>
      <c r="D46" s="1142">
        <v>6.8561050009198583</v>
      </c>
      <c r="E46" s="1142">
        <v>6.407143718253991</v>
      </c>
      <c r="F46" s="1142">
        <v>5.8187709177075178</v>
      </c>
      <c r="G46" s="1141">
        <v>7.5717613437380731</v>
      </c>
      <c r="H46" s="1135"/>
      <c r="I46" s="1135"/>
      <c r="K46" s="1137"/>
      <c r="L46" s="1136"/>
      <c r="M46" s="1136"/>
    </row>
    <row r="47" spans="2:13" ht="15" customHeight="1" thickBot="1">
      <c r="B47" s="1140" t="s">
        <v>931</v>
      </c>
      <c r="C47" s="1139">
        <v>93.866410701227494</v>
      </c>
      <c r="D47" s="1139">
        <v>93.143894999080132</v>
      </c>
      <c r="E47" s="1139">
        <v>93.592856281745981</v>
      </c>
      <c r="F47" s="1139">
        <v>94.181229082292489</v>
      </c>
      <c r="G47" s="1138">
        <v>92.428238656261925</v>
      </c>
      <c r="H47" s="1135"/>
      <c r="I47" s="1135"/>
      <c r="K47" s="1137"/>
      <c r="L47" s="1136"/>
      <c r="M47" s="1136"/>
    </row>
    <row r="48" spans="2:13" ht="16.5" thickTop="1">
      <c r="B48" s="1135" t="s">
        <v>930</v>
      </c>
      <c r="C48" s="1135"/>
      <c r="D48" s="1135"/>
      <c r="E48" s="1135"/>
      <c r="F48" s="1135"/>
      <c r="G48" s="1135"/>
      <c r="H48" s="1135"/>
      <c r="I48" s="1135"/>
    </row>
    <row r="49" spans="2:9">
      <c r="B49" s="1135" t="s">
        <v>929</v>
      </c>
      <c r="C49" s="1135"/>
      <c r="D49" s="1135"/>
      <c r="E49" s="1135"/>
      <c r="F49" s="1135"/>
      <c r="G49" s="1135"/>
      <c r="H49" s="1135"/>
      <c r="I49" s="1135"/>
    </row>
    <row r="50" spans="2:9">
      <c r="B50" s="1135" t="s">
        <v>928</v>
      </c>
      <c r="C50" s="1135"/>
      <c r="D50" s="1135"/>
      <c r="E50" s="1135"/>
      <c r="F50" s="1135"/>
      <c r="G50" s="1135"/>
      <c r="H50" s="1135"/>
      <c r="I50" s="1135"/>
    </row>
    <row r="51" spans="2:9">
      <c r="I51" s="1133" t="s">
        <v>119</v>
      </c>
    </row>
    <row r="61" spans="2:9">
      <c r="F61" s="1134"/>
      <c r="G61" s="1134"/>
    </row>
    <row r="64" spans="2:9">
      <c r="G64" s="1134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5" workbookViewId="0">
      <selection activeCell="H34" sqref="H34"/>
    </sheetView>
  </sheetViews>
  <sheetFormatPr defaultRowHeight="21" customHeight="1"/>
  <cols>
    <col min="1" max="1" width="6.28515625" style="1200" customWidth="1"/>
    <col min="2" max="2" width="5.140625" style="1201" bestFit="1" customWidth="1"/>
    <col min="3" max="3" width="26.5703125" style="1200" bestFit="1" customWidth="1"/>
    <col min="4" max="4" width="14.85546875" style="1202" customWidth="1"/>
    <col min="5" max="5" width="22.85546875" style="1201" bestFit="1" customWidth="1"/>
    <col min="6" max="6" width="14.7109375" style="1201" customWidth="1"/>
    <col min="7" max="7" width="22.42578125" style="1201" customWidth="1"/>
    <col min="8" max="8" width="22.85546875" style="1200" bestFit="1" customWidth="1"/>
    <col min="9" max="222" width="9.140625" style="1200"/>
    <col min="223" max="233" width="12.7109375" style="1200" customWidth="1"/>
    <col min="234" max="234" width="12.28515625" style="1200" customWidth="1"/>
    <col min="235" max="235" width="11.5703125" style="1200" customWidth="1"/>
    <col min="236" max="236" width="11.140625" style="1200" customWidth="1"/>
    <col min="237" max="478" width="9.140625" style="1200"/>
    <col min="479" max="489" width="12.7109375" style="1200" customWidth="1"/>
    <col min="490" max="490" width="12.28515625" style="1200" customWidth="1"/>
    <col min="491" max="491" width="11.5703125" style="1200" customWidth="1"/>
    <col min="492" max="492" width="11.140625" style="1200" customWidth="1"/>
    <col min="493" max="734" width="9.140625" style="1200"/>
    <col min="735" max="745" width="12.7109375" style="1200" customWidth="1"/>
    <col min="746" max="746" width="12.28515625" style="1200" customWidth="1"/>
    <col min="747" max="747" width="11.5703125" style="1200" customWidth="1"/>
    <col min="748" max="748" width="11.140625" style="1200" customWidth="1"/>
    <col min="749" max="990" width="9.140625" style="1200"/>
    <col min="991" max="1001" width="12.7109375" style="1200" customWidth="1"/>
    <col min="1002" max="1002" width="12.28515625" style="1200" customWidth="1"/>
    <col min="1003" max="1003" width="11.5703125" style="1200" customWidth="1"/>
    <col min="1004" max="1004" width="11.140625" style="1200" customWidth="1"/>
    <col min="1005" max="1246" width="9.140625" style="1200"/>
    <col min="1247" max="1257" width="12.7109375" style="1200" customWidth="1"/>
    <col min="1258" max="1258" width="12.28515625" style="1200" customWidth="1"/>
    <col min="1259" max="1259" width="11.5703125" style="1200" customWidth="1"/>
    <col min="1260" max="1260" width="11.140625" style="1200" customWidth="1"/>
    <col min="1261" max="1502" width="9.140625" style="1200"/>
    <col min="1503" max="1513" width="12.7109375" style="1200" customWidth="1"/>
    <col min="1514" max="1514" width="12.28515625" style="1200" customWidth="1"/>
    <col min="1515" max="1515" width="11.5703125" style="1200" customWidth="1"/>
    <col min="1516" max="1516" width="11.140625" style="1200" customWidth="1"/>
    <col min="1517" max="1758" width="9.140625" style="1200"/>
    <col min="1759" max="1769" width="12.7109375" style="1200" customWidth="1"/>
    <col min="1770" max="1770" width="12.28515625" style="1200" customWidth="1"/>
    <col min="1771" max="1771" width="11.5703125" style="1200" customWidth="1"/>
    <col min="1772" max="1772" width="11.140625" style="1200" customWidth="1"/>
    <col min="1773" max="2014" width="9.140625" style="1200"/>
    <col min="2015" max="2025" width="12.7109375" style="1200" customWidth="1"/>
    <col min="2026" max="2026" width="12.28515625" style="1200" customWidth="1"/>
    <col min="2027" max="2027" width="11.5703125" style="1200" customWidth="1"/>
    <col min="2028" max="2028" width="11.140625" style="1200" customWidth="1"/>
    <col min="2029" max="2270" width="9.140625" style="1200"/>
    <col min="2271" max="2281" width="12.7109375" style="1200" customWidth="1"/>
    <col min="2282" max="2282" width="12.28515625" style="1200" customWidth="1"/>
    <col min="2283" max="2283" width="11.5703125" style="1200" customWidth="1"/>
    <col min="2284" max="2284" width="11.140625" style="1200" customWidth="1"/>
    <col min="2285" max="2526" width="9.140625" style="1200"/>
    <col min="2527" max="2537" width="12.7109375" style="1200" customWidth="1"/>
    <col min="2538" max="2538" width="12.28515625" style="1200" customWidth="1"/>
    <col min="2539" max="2539" width="11.5703125" style="1200" customWidth="1"/>
    <col min="2540" max="2540" width="11.140625" style="1200" customWidth="1"/>
    <col min="2541" max="2782" width="9.140625" style="1200"/>
    <col min="2783" max="2793" width="12.7109375" style="1200" customWidth="1"/>
    <col min="2794" max="2794" width="12.28515625" style="1200" customWidth="1"/>
    <col min="2795" max="2795" width="11.5703125" style="1200" customWidth="1"/>
    <col min="2796" max="2796" width="11.140625" style="1200" customWidth="1"/>
    <col min="2797" max="3038" width="9.140625" style="1200"/>
    <col min="3039" max="3049" width="12.7109375" style="1200" customWidth="1"/>
    <col min="3050" max="3050" width="12.28515625" style="1200" customWidth="1"/>
    <col min="3051" max="3051" width="11.5703125" style="1200" customWidth="1"/>
    <col min="3052" max="3052" width="11.140625" style="1200" customWidth="1"/>
    <col min="3053" max="3294" width="9.140625" style="1200"/>
    <col min="3295" max="3305" width="12.7109375" style="1200" customWidth="1"/>
    <col min="3306" max="3306" width="12.28515625" style="1200" customWidth="1"/>
    <col min="3307" max="3307" width="11.5703125" style="1200" customWidth="1"/>
    <col min="3308" max="3308" width="11.140625" style="1200" customWidth="1"/>
    <col min="3309" max="3550" width="9.140625" style="1200"/>
    <col min="3551" max="3561" width="12.7109375" style="1200" customWidth="1"/>
    <col min="3562" max="3562" width="12.28515625" style="1200" customWidth="1"/>
    <col min="3563" max="3563" width="11.5703125" style="1200" customWidth="1"/>
    <col min="3564" max="3564" width="11.140625" style="1200" customWidth="1"/>
    <col min="3565" max="3806" width="9.140625" style="1200"/>
    <col min="3807" max="3817" width="12.7109375" style="1200" customWidth="1"/>
    <col min="3818" max="3818" width="12.28515625" style="1200" customWidth="1"/>
    <col min="3819" max="3819" width="11.5703125" style="1200" customWidth="1"/>
    <col min="3820" max="3820" width="11.140625" style="1200" customWidth="1"/>
    <col min="3821" max="4062" width="9.140625" style="1200"/>
    <col min="4063" max="4073" width="12.7109375" style="1200" customWidth="1"/>
    <col min="4074" max="4074" width="12.28515625" style="1200" customWidth="1"/>
    <col min="4075" max="4075" width="11.5703125" style="1200" customWidth="1"/>
    <col min="4076" max="4076" width="11.140625" style="1200" customWidth="1"/>
    <col min="4077" max="4318" width="9.140625" style="1200"/>
    <col min="4319" max="4329" width="12.7109375" style="1200" customWidth="1"/>
    <col min="4330" max="4330" width="12.28515625" style="1200" customWidth="1"/>
    <col min="4331" max="4331" width="11.5703125" style="1200" customWidth="1"/>
    <col min="4332" max="4332" width="11.140625" style="1200" customWidth="1"/>
    <col min="4333" max="4574" width="9.140625" style="1200"/>
    <col min="4575" max="4585" width="12.7109375" style="1200" customWidth="1"/>
    <col min="4586" max="4586" width="12.28515625" style="1200" customWidth="1"/>
    <col min="4587" max="4587" width="11.5703125" style="1200" customWidth="1"/>
    <col min="4588" max="4588" width="11.140625" style="1200" customWidth="1"/>
    <col min="4589" max="4830" width="9.140625" style="1200"/>
    <col min="4831" max="4841" width="12.7109375" style="1200" customWidth="1"/>
    <col min="4842" max="4842" width="12.28515625" style="1200" customWidth="1"/>
    <col min="4843" max="4843" width="11.5703125" style="1200" customWidth="1"/>
    <col min="4844" max="4844" width="11.140625" style="1200" customWidth="1"/>
    <col min="4845" max="5086" width="9.140625" style="1200"/>
    <col min="5087" max="5097" width="12.7109375" style="1200" customWidth="1"/>
    <col min="5098" max="5098" width="12.28515625" style="1200" customWidth="1"/>
    <col min="5099" max="5099" width="11.5703125" style="1200" customWidth="1"/>
    <col min="5100" max="5100" width="11.140625" style="1200" customWidth="1"/>
    <col min="5101" max="5342" width="9.140625" style="1200"/>
    <col min="5343" max="5353" width="12.7109375" style="1200" customWidth="1"/>
    <col min="5354" max="5354" width="12.28515625" style="1200" customWidth="1"/>
    <col min="5355" max="5355" width="11.5703125" style="1200" customWidth="1"/>
    <col min="5356" max="5356" width="11.140625" style="1200" customWidth="1"/>
    <col min="5357" max="5598" width="9.140625" style="1200"/>
    <col min="5599" max="5609" width="12.7109375" style="1200" customWidth="1"/>
    <col min="5610" max="5610" width="12.28515625" style="1200" customWidth="1"/>
    <col min="5611" max="5611" width="11.5703125" style="1200" customWidth="1"/>
    <col min="5612" max="5612" width="11.140625" style="1200" customWidth="1"/>
    <col min="5613" max="5854" width="9.140625" style="1200"/>
    <col min="5855" max="5865" width="12.7109375" style="1200" customWidth="1"/>
    <col min="5866" max="5866" width="12.28515625" style="1200" customWidth="1"/>
    <col min="5867" max="5867" width="11.5703125" style="1200" customWidth="1"/>
    <col min="5868" max="5868" width="11.140625" style="1200" customWidth="1"/>
    <col min="5869" max="6110" width="9.140625" style="1200"/>
    <col min="6111" max="6121" width="12.7109375" style="1200" customWidth="1"/>
    <col min="6122" max="6122" width="12.28515625" style="1200" customWidth="1"/>
    <col min="6123" max="6123" width="11.5703125" style="1200" customWidth="1"/>
    <col min="6124" max="6124" width="11.140625" style="1200" customWidth="1"/>
    <col min="6125" max="6366" width="9.140625" style="1200"/>
    <col min="6367" max="6377" width="12.7109375" style="1200" customWidth="1"/>
    <col min="6378" max="6378" width="12.28515625" style="1200" customWidth="1"/>
    <col min="6379" max="6379" width="11.5703125" style="1200" customWidth="1"/>
    <col min="6380" max="6380" width="11.140625" style="1200" customWidth="1"/>
    <col min="6381" max="6622" width="9.140625" style="1200"/>
    <col min="6623" max="6633" width="12.7109375" style="1200" customWidth="1"/>
    <col min="6634" max="6634" width="12.28515625" style="1200" customWidth="1"/>
    <col min="6635" max="6635" width="11.5703125" style="1200" customWidth="1"/>
    <col min="6636" max="6636" width="11.140625" style="1200" customWidth="1"/>
    <col min="6637" max="6878" width="9.140625" style="1200"/>
    <col min="6879" max="6889" width="12.7109375" style="1200" customWidth="1"/>
    <col min="6890" max="6890" width="12.28515625" style="1200" customWidth="1"/>
    <col min="6891" max="6891" width="11.5703125" style="1200" customWidth="1"/>
    <col min="6892" max="6892" width="11.140625" style="1200" customWidth="1"/>
    <col min="6893" max="7134" width="9.140625" style="1200"/>
    <col min="7135" max="7145" width="12.7109375" style="1200" customWidth="1"/>
    <col min="7146" max="7146" width="12.28515625" style="1200" customWidth="1"/>
    <col min="7147" max="7147" width="11.5703125" style="1200" customWidth="1"/>
    <col min="7148" max="7148" width="11.140625" style="1200" customWidth="1"/>
    <col min="7149" max="7390" width="9.140625" style="1200"/>
    <col min="7391" max="7401" width="12.7109375" style="1200" customWidth="1"/>
    <col min="7402" max="7402" width="12.28515625" style="1200" customWidth="1"/>
    <col min="7403" max="7403" width="11.5703125" style="1200" customWidth="1"/>
    <col min="7404" max="7404" width="11.140625" style="1200" customWidth="1"/>
    <col min="7405" max="7646" width="9.140625" style="1200"/>
    <col min="7647" max="7657" width="12.7109375" style="1200" customWidth="1"/>
    <col min="7658" max="7658" width="12.28515625" style="1200" customWidth="1"/>
    <col min="7659" max="7659" width="11.5703125" style="1200" customWidth="1"/>
    <col min="7660" max="7660" width="11.140625" style="1200" customWidth="1"/>
    <col min="7661" max="7902" width="9.140625" style="1200"/>
    <col min="7903" max="7913" width="12.7109375" style="1200" customWidth="1"/>
    <col min="7914" max="7914" width="12.28515625" style="1200" customWidth="1"/>
    <col min="7915" max="7915" width="11.5703125" style="1200" customWidth="1"/>
    <col min="7916" max="7916" width="11.140625" style="1200" customWidth="1"/>
    <col min="7917" max="8158" width="9.140625" style="1200"/>
    <col min="8159" max="8169" width="12.7109375" style="1200" customWidth="1"/>
    <col min="8170" max="8170" width="12.28515625" style="1200" customWidth="1"/>
    <col min="8171" max="8171" width="11.5703125" style="1200" customWidth="1"/>
    <col min="8172" max="8172" width="11.140625" style="1200" customWidth="1"/>
    <col min="8173" max="8414" width="9.140625" style="1200"/>
    <col min="8415" max="8425" width="12.7109375" style="1200" customWidth="1"/>
    <col min="8426" max="8426" width="12.28515625" style="1200" customWidth="1"/>
    <col min="8427" max="8427" width="11.5703125" style="1200" customWidth="1"/>
    <col min="8428" max="8428" width="11.140625" style="1200" customWidth="1"/>
    <col min="8429" max="8670" width="9.140625" style="1200"/>
    <col min="8671" max="8681" width="12.7109375" style="1200" customWidth="1"/>
    <col min="8682" max="8682" width="12.28515625" style="1200" customWidth="1"/>
    <col min="8683" max="8683" width="11.5703125" style="1200" customWidth="1"/>
    <col min="8684" max="8684" width="11.140625" style="1200" customWidth="1"/>
    <col min="8685" max="8926" width="9.140625" style="1200"/>
    <col min="8927" max="8937" width="12.7109375" style="1200" customWidth="1"/>
    <col min="8938" max="8938" width="12.28515625" style="1200" customWidth="1"/>
    <col min="8939" max="8939" width="11.5703125" style="1200" customWidth="1"/>
    <col min="8940" max="8940" width="11.140625" style="1200" customWidth="1"/>
    <col min="8941" max="9182" width="9.140625" style="1200"/>
    <col min="9183" max="9193" width="12.7109375" style="1200" customWidth="1"/>
    <col min="9194" max="9194" width="12.28515625" style="1200" customWidth="1"/>
    <col min="9195" max="9195" width="11.5703125" style="1200" customWidth="1"/>
    <col min="9196" max="9196" width="11.140625" style="1200" customWidth="1"/>
    <col min="9197" max="9438" width="9.140625" style="1200"/>
    <col min="9439" max="9449" width="12.7109375" style="1200" customWidth="1"/>
    <col min="9450" max="9450" width="12.28515625" style="1200" customWidth="1"/>
    <col min="9451" max="9451" width="11.5703125" style="1200" customWidth="1"/>
    <col min="9452" max="9452" width="11.140625" style="1200" customWidth="1"/>
    <col min="9453" max="9694" width="9.140625" style="1200"/>
    <col min="9695" max="9705" width="12.7109375" style="1200" customWidth="1"/>
    <col min="9706" max="9706" width="12.28515625" style="1200" customWidth="1"/>
    <col min="9707" max="9707" width="11.5703125" style="1200" customWidth="1"/>
    <col min="9708" max="9708" width="11.140625" style="1200" customWidth="1"/>
    <col min="9709" max="9950" width="9.140625" style="1200"/>
    <col min="9951" max="9961" width="12.7109375" style="1200" customWidth="1"/>
    <col min="9962" max="9962" width="12.28515625" style="1200" customWidth="1"/>
    <col min="9963" max="9963" width="11.5703125" style="1200" customWidth="1"/>
    <col min="9964" max="9964" width="11.140625" style="1200" customWidth="1"/>
    <col min="9965" max="10206" width="9.140625" style="1200"/>
    <col min="10207" max="10217" width="12.7109375" style="1200" customWidth="1"/>
    <col min="10218" max="10218" width="12.28515625" style="1200" customWidth="1"/>
    <col min="10219" max="10219" width="11.5703125" style="1200" customWidth="1"/>
    <col min="10220" max="10220" width="11.140625" style="1200" customWidth="1"/>
    <col min="10221" max="10462" width="9.140625" style="1200"/>
    <col min="10463" max="10473" width="12.7109375" style="1200" customWidth="1"/>
    <col min="10474" max="10474" width="12.28515625" style="1200" customWidth="1"/>
    <col min="10475" max="10475" width="11.5703125" style="1200" customWidth="1"/>
    <col min="10476" max="10476" width="11.140625" style="1200" customWidth="1"/>
    <col min="10477" max="10718" width="9.140625" style="1200"/>
    <col min="10719" max="10729" width="12.7109375" style="1200" customWidth="1"/>
    <col min="10730" max="10730" width="12.28515625" style="1200" customWidth="1"/>
    <col min="10731" max="10731" width="11.5703125" style="1200" customWidth="1"/>
    <col min="10732" max="10732" width="11.140625" style="1200" customWidth="1"/>
    <col min="10733" max="10974" width="9.140625" style="1200"/>
    <col min="10975" max="10985" width="12.7109375" style="1200" customWidth="1"/>
    <col min="10986" max="10986" width="12.28515625" style="1200" customWidth="1"/>
    <col min="10987" max="10987" width="11.5703125" style="1200" customWidth="1"/>
    <col min="10988" max="10988" width="11.140625" style="1200" customWidth="1"/>
    <col min="10989" max="11230" width="9.140625" style="1200"/>
    <col min="11231" max="11241" width="12.7109375" style="1200" customWidth="1"/>
    <col min="11242" max="11242" width="12.28515625" style="1200" customWidth="1"/>
    <col min="11243" max="11243" width="11.5703125" style="1200" customWidth="1"/>
    <col min="11244" max="11244" width="11.140625" style="1200" customWidth="1"/>
    <col min="11245" max="11486" width="9.140625" style="1200"/>
    <col min="11487" max="11497" width="12.7109375" style="1200" customWidth="1"/>
    <col min="11498" max="11498" width="12.28515625" style="1200" customWidth="1"/>
    <col min="11499" max="11499" width="11.5703125" style="1200" customWidth="1"/>
    <col min="11500" max="11500" width="11.140625" style="1200" customWidth="1"/>
    <col min="11501" max="11742" width="9.140625" style="1200"/>
    <col min="11743" max="11753" width="12.7109375" style="1200" customWidth="1"/>
    <col min="11754" max="11754" width="12.28515625" style="1200" customWidth="1"/>
    <col min="11755" max="11755" width="11.5703125" style="1200" customWidth="1"/>
    <col min="11756" max="11756" width="11.140625" style="1200" customWidth="1"/>
    <col min="11757" max="11998" width="9.140625" style="1200"/>
    <col min="11999" max="12009" width="12.7109375" style="1200" customWidth="1"/>
    <col min="12010" max="12010" width="12.28515625" style="1200" customWidth="1"/>
    <col min="12011" max="12011" width="11.5703125" style="1200" customWidth="1"/>
    <col min="12012" max="12012" width="11.140625" style="1200" customWidth="1"/>
    <col min="12013" max="12254" width="9.140625" style="1200"/>
    <col min="12255" max="12265" width="12.7109375" style="1200" customWidth="1"/>
    <col min="12266" max="12266" width="12.28515625" style="1200" customWidth="1"/>
    <col min="12267" max="12267" width="11.5703125" style="1200" customWidth="1"/>
    <col min="12268" max="12268" width="11.140625" style="1200" customWidth="1"/>
    <col min="12269" max="12510" width="9.140625" style="1200"/>
    <col min="12511" max="12521" width="12.7109375" style="1200" customWidth="1"/>
    <col min="12522" max="12522" width="12.28515625" style="1200" customWidth="1"/>
    <col min="12523" max="12523" width="11.5703125" style="1200" customWidth="1"/>
    <col min="12524" max="12524" width="11.140625" style="1200" customWidth="1"/>
    <col min="12525" max="12766" width="9.140625" style="1200"/>
    <col min="12767" max="12777" width="12.7109375" style="1200" customWidth="1"/>
    <col min="12778" max="12778" width="12.28515625" style="1200" customWidth="1"/>
    <col min="12779" max="12779" width="11.5703125" style="1200" customWidth="1"/>
    <col min="12780" max="12780" width="11.140625" style="1200" customWidth="1"/>
    <col min="12781" max="13022" width="9.140625" style="1200"/>
    <col min="13023" max="13033" width="12.7109375" style="1200" customWidth="1"/>
    <col min="13034" max="13034" width="12.28515625" style="1200" customWidth="1"/>
    <col min="13035" max="13035" width="11.5703125" style="1200" customWidth="1"/>
    <col min="13036" max="13036" width="11.140625" style="1200" customWidth="1"/>
    <col min="13037" max="13278" width="9.140625" style="1200"/>
    <col min="13279" max="13289" width="12.7109375" style="1200" customWidth="1"/>
    <col min="13290" max="13290" width="12.28515625" style="1200" customWidth="1"/>
    <col min="13291" max="13291" width="11.5703125" style="1200" customWidth="1"/>
    <col min="13292" max="13292" width="11.140625" style="1200" customWidth="1"/>
    <col min="13293" max="13534" width="9.140625" style="1200"/>
    <col min="13535" max="13545" width="12.7109375" style="1200" customWidth="1"/>
    <col min="13546" max="13546" width="12.28515625" style="1200" customWidth="1"/>
    <col min="13547" max="13547" width="11.5703125" style="1200" customWidth="1"/>
    <col min="13548" max="13548" width="11.140625" style="1200" customWidth="1"/>
    <col min="13549" max="13790" width="9.140625" style="1200"/>
    <col min="13791" max="13801" width="12.7109375" style="1200" customWidth="1"/>
    <col min="13802" max="13802" width="12.28515625" style="1200" customWidth="1"/>
    <col min="13803" max="13803" width="11.5703125" style="1200" customWidth="1"/>
    <col min="13804" max="13804" width="11.140625" style="1200" customWidth="1"/>
    <col min="13805" max="14046" width="9.140625" style="1200"/>
    <col min="14047" max="14057" width="12.7109375" style="1200" customWidth="1"/>
    <col min="14058" max="14058" width="12.28515625" style="1200" customWidth="1"/>
    <col min="14059" max="14059" width="11.5703125" style="1200" customWidth="1"/>
    <col min="14060" max="14060" width="11.140625" style="1200" customWidth="1"/>
    <col min="14061" max="14302" width="9.140625" style="1200"/>
    <col min="14303" max="14313" width="12.7109375" style="1200" customWidth="1"/>
    <col min="14314" max="14314" width="12.28515625" style="1200" customWidth="1"/>
    <col min="14315" max="14315" width="11.5703125" style="1200" customWidth="1"/>
    <col min="14316" max="14316" width="11.140625" style="1200" customWidth="1"/>
    <col min="14317" max="14558" width="9.140625" style="1200"/>
    <col min="14559" max="14569" width="12.7109375" style="1200" customWidth="1"/>
    <col min="14570" max="14570" width="12.28515625" style="1200" customWidth="1"/>
    <col min="14571" max="14571" width="11.5703125" style="1200" customWidth="1"/>
    <col min="14572" max="14572" width="11.140625" style="1200" customWidth="1"/>
    <col min="14573" max="14814" width="9.140625" style="1200"/>
    <col min="14815" max="14825" width="12.7109375" style="1200" customWidth="1"/>
    <col min="14826" max="14826" width="12.28515625" style="1200" customWidth="1"/>
    <col min="14827" max="14827" width="11.5703125" style="1200" customWidth="1"/>
    <col min="14828" max="14828" width="11.140625" style="1200" customWidth="1"/>
    <col min="14829" max="15070" width="9.140625" style="1200"/>
    <col min="15071" max="15081" width="12.7109375" style="1200" customWidth="1"/>
    <col min="15082" max="15082" width="12.28515625" style="1200" customWidth="1"/>
    <col min="15083" max="15083" width="11.5703125" style="1200" customWidth="1"/>
    <col min="15084" max="15084" width="11.140625" style="1200" customWidth="1"/>
    <col min="15085" max="15326" width="9.140625" style="1200"/>
    <col min="15327" max="15337" width="12.7109375" style="1200" customWidth="1"/>
    <col min="15338" max="15338" width="12.28515625" style="1200" customWidth="1"/>
    <col min="15339" max="15339" width="11.5703125" style="1200" customWidth="1"/>
    <col min="15340" max="15340" width="11.140625" style="1200" customWidth="1"/>
    <col min="15341" max="15582" width="9.140625" style="1200"/>
    <col min="15583" max="15593" width="12.7109375" style="1200" customWidth="1"/>
    <col min="15594" max="15594" width="12.28515625" style="1200" customWidth="1"/>
    <col min="15595" max="15595" width="11.5703125" style="1200" customWidth="1"/>
    <col min="15596" max="15596" width="11.140625" style="1200" customWidth="1"/>
    <col min="15597" max="15838" width="9.140625" style="1200"/>
    <col min="15839" max="15849" width="12.7109375" style="1200" customWidth="1"/>
    <col min="15850" max="15850" width="12.28515625" style="1200" customWidth="1"/>
    <col min="15851" max="15851" width="11.5703125" style="1200" customWidth="1"/>
    <col min="15852" max="15852" width="11.140625" style="1200" customWidth="1"/>
    <col min="15853" max="16094" width="9.140625" style="1200"/>
    <col min="16095" max="16105" width="12.7109375" style="1200" customWidth="1"/>
    <col min="16106" max="16106" width="12.28515625" style="1200" customWidth="1"/>
    <col min="16107" max="16107" width="11.5703125" style="1200" customWidth="1"/>
    <col min="16108" max="16108" width="11.140625" style="1200" customWidth="1"/>
    <col min="16109" max="16358" width="9.140625" style="1200"/>
    <col min="16359" max="16384" width="10.28515625" style="1200" customWidth="1"/>
  </cols>
  <sheetData>
    <row r="1" spans="2:8" ht="15.75">
      <c r="B1" s="2278" t="s">
        <v>995</v>
      </c>
      <c r="C1" s="2278"/>
      <c r="D1" s="2278"/>
      <c r="E1" s="2278"/>
      <c r="F1" s="2278"/>
      <c r="G1" s="2278"/>
      <c r="H1" s="2278"/>
    </row>
    <row r="2" spans="2:8" ht="15.75">
      <c r="B2" s="2278" t="s">
        <v>994</v>
      </c>
      <c r="C2" s="2278"/>
      <c r="D2" s="2278"/>
      <c r="E2" s="2278"/>
      <c r="F2" s="2278"/>
      <c r="G2" s="2278"/>
      <c r="H2" s="2278"/>
    </row>
    <row r="3" spans="2:8" ht="15.75">
      <c r="B3" s="2278"/>
      <c r="C3" s="2278"/>
      <c r="D3" s="2278"/>
      <c r="E3" s="2278"/>
      <c r="F3" s="2278"/>
      <c r="G3" s="2278"/>
    </row>
    <row r="4" spans="2:8" ht="15.75" customHeight="1" thickBot="1">
      <c r="B4" s="2286" t="s">
        <v>52</v>
      </c>
      <c r="C4" s="2286"/>
      <c r="D4" s="2286"/>
      <c r="E4" s="2286"/>
      <c r="F4" s="2286"/>
      <c r="G4" s="2286"/>
      <c r="H4" s="2286"/>
    </row>
    <row r="5" spans="2:8" ht="20.25" customHeight="1" thickTop="1">
      <c r="B5" s="2279" t="s">
        <v>42</v>
      </c>
      <c r="C5" s="2281" t="s">
        <v>46</v>
      </c>
      <c r="D5" s="2283" t="s">
        <v>957</v>
      </c>
      <c r="E5" s="2284"/>
      <c r="F5" s="2283" t="s">
        <v>956</v>
      </c>
      <c r="G5" s="2283"/>
      <c r="H5" s="2285"/>
    </row>
    <row r="6" spans="2:8" ht="20.25" customHeight="1">
      <c r="B6" s="2280"/>
      <c r="C6" s="2282"/>
      <c r="D6" s="1197" t="s">
        <v>247</v>
      </c>
      <c r="E6" s="1234" t="s">
        <v>993</v>
      </c>
      <c r="F6" s="1197" t="s">
        <v>247</v>
      </c>
      <c r="G6" s="1234" t="s">
        <v>993</v>
      </c>
      <c r="H6" s="1233" t="s">
        <v>992</v>
      </c>
    </row>
    <row r="7" spans="2:8" ht="21.75" customHeight="1">
      <c r="B7" s="1232">
        <v>1</v>
      </c>
      <c r="C7" s="1231" t="s">
        <v>991</v>
      </c>
      <c r="D7" s="1226">
        <v>1345.7281899999998</v>
      </c>
      <c r="E7" s="1226">
        <f t="shared" ref="E7:E29" si="0">D7/D$29*100</f>
        <v>3.5884275987207905</v>
      </c>
      <c r="F7" s="1226">
        <v>11520.286</v>
      </c>
      <c r="G7" s="1230">
        <f t="shared" ref="G7:G29" si="1">F7/F$29*100</f>
        <v>24.193724810197853</v>
      </c>
      <c r="H7" s="1229">
        <f t="shared" ref="H7:H29" si="2">F7/D7*100-100</f>
        <v>756.06336298862868</v>
      </c>
    </row>
    <row r="8" spans="2:8" ht="21.75" customHeight="1">
      <c r="B8" s="1228">
        <v>2</v>
      </c>
      <c r="C8" s="1227" t="s">
        <v>990</v>
      </c>
      <c r="D8" s="1226">
        <v>3303.8978709999997</v>
      </c>
      <c r="E8" s="1226">
        <f t="shared" si="0"/>
        <v>8.8099501754891989</v>
      </c>
      <c r="F8" s="1226">
        <v>3221.5078719999997</v>
      </c>
      <c r="G8" s="1226">
        <f t="shared" si="1"/>
        <v>6.7654809029093625</v>
      </c>
      <c r="H8" s="1225">
        <f t="shared" si="2"/>
        <v>-2.4937211202313136</v>
      </c>
    </row>
    <row r="9" spans="2:8" ht="36" customHeight="1">
      <c r="B9" s="1228">
        <v>3</v>
      </c>
      <c r="C9" s="1227" t="s">
        <v>989</v>
      </c>
      <c r="D9" s="1226">
        <v>2541.0010670000001</v>
      </c>
      <c r="E9" s="1226">
        <f t="shared" si="0"/>
        <v>6.7756612553399638</v>
      </c>
      <c r="F9" s="1226">
        <v>2697.070608</v>
      </c>
      <c r="G9" s="1226">
        <f t="shared" si="1"/>
        <v>5.6641114711583551</v>
      </c>
      <c r="H9" s="1225">
        <f t="shared" si="2"/>
        <v>6.1420494082775576</v>
      </c>
    </row>
    <row r="10" spans="2:8" ht="21.75" customHeight="1">
      <c r="B10" s="1228">
        <v>4</v>
      </c>
      <c r="C10" s="1227" t="s">
        <v>988</v>
      </c>
      <c r="D10" s="1226">
        <v>2024.5729400000002</v>
      </c>
      <c r="E10" s="1226">
        <f t="shared" si="0"/>
        <v>5.39858900742749</v>
      </c>
      <c r="F10" s="1226">
        <v>2240.2490229999999</v>
      </c>
      <c r="G10" s="1226">
        <f t="shared" si="1"/>
        <v>4.7047415636015106</v>
      </c>
      <c r="H10" s="1225">
        <f t="shared" si="2"/>
        <v>10.652917399952983</v>
      </c>
    </row>
    <row r="11" spans="2:8" ht="21.75" customHeight="1">
      <c r="B11" s="1228">
        <v>5</v>
      </c>
      <c r="C11" s="1227" t="s">
        <v>987</v>
      </c>
      <c r="D11" s="1226">
        <v>1236.6110079999999</v>
      </c>
      <c r="E11" s="1226">
        <f t="shared" si="0"/>
        <v>3.2974631154818392</v>
      </c>
      <c r="F11" s="1226">
        <v>1855.5553479999999</v>
      </c>
      <c r="G11" s="1226">
        <f t="shared" si="1"/>
        <v>3.8968473056661015</v>
      </c>
      <c r="H11" s="1225">
        <f t="shared" si="2"/>
        <v>50.051660222646206</v>
      </c>
    </row>
    <row r="12" spans="2:8" ht="21.75" customHeight="1">
      <c r="B12" s="1228">
        <v>6</v>
      </c>
      <c r="C12" s="1227" t="s">
        <v>986</v>
      </c>
      <c r="D12" s="1226">
        <v>2037.710014</v>
      </c>
      <c r="E12" s="1226">
        <f t="shared" si="0"/>
        <v>5.4336194387273178</v>
      </c>
      <c r="F12" s="1226">
        <v>1601.3886660000001</v>
      </c>
      <c r="G12" s="1226">
        <f t="shared" si="1"/>
        <v>3.3630724705422979</v>
      </c>
      <c r="H12" s="1225">
        <f t="shared" si="2"/>
        <v>-21.412337624209172</v>
      </c>
    </row>
    <row r="13" spans="2:8" ht="21.75" customHeight="1">
      <c r="B13" s="1228">
        <v>7</v>
      </c>
      <c r="C13" s="1227" t="s">
        <v>985</v>
      </c>
      <c r="D13" s="1226">
        <v>1861.9248329999998</v>
      </c>
      <c r="E13" s="1226">
        <f t="shared" si="0"/>
        <v>4.9648825870852855</v>
      </c>
      <c r="F13" s="1226">
        <v>1567.9048940000002</v>
      </c>
      <c r="G13" s="1226">
        <f t="shared" si="1"/>
        <v>3.2927532818194307</v>
      </c>
      <c r="H13" s="1225">
        <f t="shared" si="2"/>
        <v>-15.791181995583798</v>
      </c>
    </row>
    <row r="14" spans="2:8" ht="21.75" customHeight="1">
      <c r="B14" s="1228">
        <v>8</v>
      </c>
      <c r="C14" s="1227" t="s">
        <v>984</v>
      </c>
      <c r="D14" s="1226">
        <v>1336.1653710000001</v>
      </c>
      <c r="E14" s="1226">
        <f t="shared" si="0"/>
        <v>3.5629280335960001</v>
      </c>
      <c r="F14" s="1226">
        <v>1410.152728</v>
      </c>
      <c r="G14" s="1226">
        <f t="shared" si="1"/>
        <v>2.9614583389320184</v>
      </c>
      <c r="H14" s="1225">
        <f t="shared" si="2"/>
        <v>5.5372904137327623</v>
      </c>
    </row>
    <row r="15" spans="2:8" ht="21.75" customHeight="1">
      <c r="B15" s="1228">
        <v>9</v>
      </c>
      <c r="C15" s="1227" t="s">
        <v>983</v>
      </c>
      <c r="D15" s="1226">
        <v>1201.441366</v>
      </c>
      <c r="E15" s="1226">
        <f t="shared" si="0"/>
        <v>3.2036821313813801</v>
      </c>
      <c r="F15" s="1226">
        <v>1061.1399600000002</v>
      </c>
      <c r="G15" s="1226">
        <f t="shared" si="1"/>
        <v>2.2284974676274842</v>
      </c>
      <c r="H15" s="1225">
        <f t="shared" si="2"/>
        <v>-11.677757231475226</v>
      </c>
    </row>
    <row r="16" spans="2:8" ht="21.75" customHeight="1">
      <c r="B16" s="1228">
        <v>10</v>
      </c>
      <c r="C16" s="1227" t="s">
        <v>982</v>
      </c>
      <c r="D16" s="1226">
        <v>656.46327199999996</v>
      </c>
      <c r="E16" s="1226">
        <f t="shared" si="0"/>
        <v>1.750480476143814</v>
      </c>
      <c r="F16" s="1226">
        <v>731.61173000000008</v>
      </c>
      <c r="G16" s="1226">
        <f t="shared" si="1"/>
        <v>1.5364560275268144</v>
      </c>
      <c r="H16" s="1225">
        <f t="shared" si="2"/>
        <v>11.44747333252181</v>
      </c>
    </row>
    <row r="17" spans="1:8" ht="21.75" customHeight="1">
      <c r="B17" s="1228">
        <v>11</v>
      </c>
      <c r="C17" s="1227" t="s">
        <v>981</v>
      </c>
      <c r="D17" s="1226">
        <v>1773.7428960000002</v>
      </c>
      <c r="E17" s="1226">
        <f t="shared" si="0"/>
        <v>4.7297426094948216</v>
      </c>
      <c r="F17" s="1226">
        <v>638.8831889999999</v>
      </c>
      <c r="G17" s="1226">
        <f t="shared" si="1"/>
        <v>1.3417170424872804</v>
      </c>
      <c r="H17" s="1225">
        <f t="shared" si="2"/>
        <v>-63.981071301779025</v>
      </c>
    </row>
    <row r="18" spans="1:8" ht="21.75" customHeight="1">
      <c r="B18" s="1228">
        <v>12</v>
      </c>
      <c r="C18" s="1227" t="s">
        <v>980</v>
      </c>
      <c r="D18" s="1226">
        <v>692.02692400000001</v>
      </c>
      <c r="E18" s="1226">
        <f t="shared" si="0"/>
        <v>1.8453121006103432</v>
      </c>
      <c r="F18" s="1226">
        <v>625.77364699999998</v>
      </c>
      <c r="G18" s="1226">
        <f t="shared" si="1"/>
        <v>1.3141857249891098</v>
      </c>
      <c r="H18" s="1225">
        <f t="shared" si="2"/>
        <v>-9.5738004840979301</v>
      </c>
    </row>
    <row r="19" spans="1:8" ht="21.75" customHeight="1">
      <c r="B19" s="1228">
        <v>13</v>
      </c>
      <c r="C19" s="1227" t="s">
        <v>979</v>
      </c>
      <c r="D19" s="1226">
        <v>450.17701200000005</v>
      </c>
      <c r="E19" s="1226">
        <f t="shared" si="0"/>
        <v>1.200411514133817</v>
      </c>
      <c r="F19" s="1226">
        <v>566.09395000000006</v>
      </c>
      <c r="G19" s="1226">
        <f t="shared" si="1"/>
        <v>1.1888525374298786</v>
      </c>
      <c r="H19" s="1225">
        <f t="shared" si="2"/>
        <v>25.749190853841284</v>
      </c>
    </row>
    <row r="20" spans="1:8" ht="21.75" customHeight="1">
      <c r="B20" s="1228">
        <v>14</v>
      </c>
      <c r="C20" s="1227" t="s">
        <v>978</v>
      </c>
      <c r="D20" s="1226">
        <v>549.24263300000007</v>
      </c>
      <c r="E20" s="1226">
        <f t="shared" si="0"/>
        <v>1.4645731859501843</v>
      </c>
      <c r="F20" s="1226">
        <v>451.84569199999999</v>
      </c>
      <c r="G20" s="1226">
        <f t="shared" si="1"/>
        <v>0.94892004668299179</v>
      </c>
      <c r="H20" s="1225">
        <f t="shared" si="2"/>
        <v>-17.732953552423908</v>
      </c>
    </row>
    <row r="21" spans="1:8" ht="21.75" customHeight="1">
      <c r="B21" s="1228">
        <v>15</v>
      </c>
      <c r="C21" s="1227" t="s">
        <v>977</v>
      </c>
      <c r="D21" s="1226">
        <v>479.35241299999996</v>
      </c>
      <c r="E21" s="1226">
        <f t="shared" si="0"/>
        <v>1.2782086613810228</v>
      </c>
      <c r="F21" s="1226">
        <v>440.38401599999997</v>
      </c>
      <c r="G21" s="1226">
        <f t="shared" si="1"/>
        <v>0.92484940859226661</v>
      </c>
      <c r="H21" s="1225">
        <f t="shared" si="2"/>
        <v>-8.1293837150247015</v>
      </c>
    </row>
    <row r="22" spans="1:8" ht="21.75" customHeight="1">
      <c r="B22" s="1228">
        <v>16</v>
      </c>
      <c r="C22" s="1227" t="s">
        <v>976</v>
      </c>
      <c r="D22" s="1226">
        <v>350.69649000000004</v>
      </c>
      <c r="E22" s="1226">
        <f t="shared" si="0"/>
        <v>0.93514349542645014</v>
      </c>
      <c r="F22" s="1226">
        <v>375.94870699999996</v>
      </c>
      <c r="G22" s="1226">
        <f t="shared" si="1"/>
        <v>0.78952897175536296</v>
      </c>
      <c r="H22" s="1225">
        <f t="shared" si="2"/>
        <v>7.2005901741417233</v>
      </c>
    </row>
    <row r="23" spans="1:8" ht="21.75" customHeight="1">
      <c r="B23" s="1228">
        <v>17</v>
      </c>
      <c r="C23" s="1227" t="s">
        <v>975</v>
      </c>
      <c r="D23" s="1226">
        <v>386.73652800000008</v>
      </c>
      <c r="E23" s="1226">
        <f t="shared" si="0"/>
        <v>1.0312454185184723</v>
      </c>
      <c r="F23" s="1226">
        <v>370.65977700000008</v>
      </c>
      <c r="G23" s="1226">
        <f t="shared" si="1"/>
        <v>0.77842170263371113</v>
      </c>
      <c r="H23" s="1225">
        <f t="shared" si="2"/>
        <v>-4.1570293561719183</v>
      </c>
    </row>
    <row r="24" spans="1:8" ht="21.75" customHeight="1">
      <c r="B24" s="1228">
        <v>18</v>
      </c>
      <c r="C24" s="1227" t="s">
        <v>974</v>
      </c>
      <c r="D24" s="1226">
        <v>457.72587800000002</v>
      </c>
      <c r="E24" s="1226">
        <f t="shared" si="0"/>
        <v>1.2205408086635279</v>
      </c>
      <c r="F24" s="1226">
        <v>349.75218100000001</v>
      </c>
      <c r="G24" s="1226">
        <f t="shared" si="1"/>
        <v>0.7345137107603501</v>
      </c>
      <c r="H24" s="1225">
        <f t="shared" si="2"/>
        <v>-23.589161589854442</v>
      </c>
    </row>
    <row r="25" spans="1:8" ht="36" customHeight="1">
      <c r="B25" s="1228">
        <v>19</v>
      </c>
      <c r="C25" s="1227" t="s">
        <v>973</v>
      </c>
      <c r="D25" s="1226">
        <v>815.870543</v>
      </c>
      <c r="E25" s="1226">
        <f t="shared" si="0"/>
        <v>2.1755451028223747</v>
      </c>
      <c r="F25" s="1226">
        <v>305.75774000000001</v>
      </c>
      <c r="G25" s="1226">
        <f t="shared" si="1"/>
        <v>0.64212109145103036</v>
      </c>
      <c r="H25" s="1225">
        <f t="shared" si="2"/>
        <v>-62.523743181643461</v>
      </c>
    </row>
    <row r="26" spans="1:8" ht="36" customHeight="1">
      <c r="B26" s="1228">
        <v>20</v>
      </c>
      <c r="C26" s="1227" t="s">
        <v>972</v>
      </c>
      <c r="D26" s="1226">
        <v>286.33048400000001</v>
      </c>
      <c r="E26" s="1226">
        <f t="shared" si="0"/>
        <v>0.76350946556353394</v>
      </c>
      <c r="F26" s="1226">
        <v>292.16518400000001</v>
      </c>
      <c r="G26" s="1226">
        <f t="shared" si="1"/>
        <v>0.61357539741780898</v>
      </c>
      <c r="H26" s="1225">
        <f t="shared" si="2"/>
        <v>2.0377501963779707</v>
      </c>
    </row>
    <row r="27" spans="1:8" ht="21.75" customHeight="1">
      <c r="B27" s="1224" t="s">
        <v>971</v>
      </c>
      <c r="C27" s="1223" t="s">
        <v>970</v>
      </c>
      <c r="D27" s="1222">
        <f>SUM(D7:D26)</f>
        <v>23787.417733000002</v>
      </c>
      <c r="E27" s="1222">
        <f t="shared" si="0"/>
        <v>63.429916181957637</v>
      </c>
      <c r="F27" s="1222">
        <f>SUM(F7:F26)</f>
        <v>32324.130912000001</v>
      </c>
      <c r="G27" s="1222">
        <f t="shared" si="1"/>
        <v>67.883829274181011</v>
      </c>
      <c r="H27" s="1221">
        <f t="shared" si="2"/>
        <v>35.887515302500105</v>
      </c>
    </row>
    <row r="28" spans="1:8" ht="21.75" customHeight="1">
      <c r="B28" s="1220" t="s">
        <v>969</v>
      </c>
      <c r="C28" s="1219" t="s">
        <v>968</v>
      </c>
      <c r="D28" s="1218">
        <f>D29-D27</f>
        <v>13714.472801999997</v>
      </c>
      <c r="E28" s="1217">
        <f t="shared" si="0"/>
        <v>36.570083818042363</v>
      </c>
      <c r="F28" s="1217">
        <f>F29-F27</f>
        <v>15292.703992000002</v>
      </c>
      <c r="G28" s="1217">
        <f t="shared" si="1"/>
        <v>32.116170725818975</v>
      </c>
      <c r="H28" s="1216">
        <f t="shared" si="2"/>
        <v>11.507778773456394</v>
      </c>
    </row>
    <row r="29" spans="1:8" ht="21.75" customHeight="1">
      <c r="A29" s="1202"/>
      <c r="B29" s="1215" t="s">
        <v>967</v>
      </c>
      <c r="C29" s="1214" t="s">
        <v>966</v>
      </c>
      <c r="D29" s="1211">
        <v>37501.890534999999</v>
      </c>
      <c r="E29" s="1211">
        <f t="shared" si="0"/>
        <v>100</v>
      </c>
      <c r="F29" s="1211">
        <v>47616.834904000003</v>
      </c>
      <c r="G29" s="1211">
        <f t="shared" si="1"/>
        <v>100</v>
      </c>
      <c r="H29" s="1210">
        <f t="shared" si="2"/>
        <v>26.971825219210928</v>
      </c>
    </row>
    <row r="30" spans="1:8" ht="21" customHeight="1">
      <c r="B30" s="2287" t="s">
        <v>965</v>
      </c>
      <c r="C30" s="1214" t="s">
        <v>964</v>
      </c>
      <c r="D30" s="1211"/>
      <c r="E30" s="1211"/>
      <c r="F30" s="1211"/>
      <c r="G30" s="1211"/>
      <c r="H30" s="1210"/>
    </row>
    <row r="31" spans="1:8" ht="21" customHeight="1">
      <c r="B31" s="2288"/>
      <c r="C31" s="1213" t="s">
        <v>963</v>
      </c>
      <c r="D31" s="1211">
        <v>0</v>
      </c>
      <c r="E31" s="1211" t="s">
        <v>147</v>
      </c>
      <c r="F31" s="1212">
        <v>655.5</v>
      </c>
      <c r="G31" s="1211"/>
      <c r="H31" s="1210"/>
    </row>
    <row r="32" spans="1:8" ht="21" customHeight="1" thickBot="1">
      <c r="B32" s="2289"/>
      <c r="C32" s="1209" t="s">
        <v>962</v>
      </c>
      <c r="D32" s="1208">
        <v>6996.3</v>
      </c>
      <c r="E32" s="1208" t="s">
        <v>147</v>
      </c>
      <c r="F32" s="1208">
        <v>5889.1</v>
      </c>
      <c r="G32" s="1207" t="s">
        <v>147</v>
      </c>
      <c r="H32" s="1206">
        <f>(F32/D32 -1)*100</f>
        <v>-15.825507768391866</v>
      </c>
    </row>
    <row r="33" spans="2:7" ht="21" customHeight="1" thickTop="1">
      <c r="B33" s="2277" t="s">
        <v>961</v>
      </c>
      <c r="C33" s="2277"/>
      <c r="D33" s="2277"/>
      <c r="E33" s="2277"/>
      <c r="F33" s="2277"/>
      <c r="G33" s="2277"/>
    </row>
    <row r="34" spans="2:7" ht="13.5" customHeight="1">
      <c r="B34" s="2277" t="s">
        <v>960</v>
      </c>
      <c r="C34" s="2277"/>
      <c r="D34" s="1201"/>
      <c r="F34" s="1200"/>
      <c r="G34" s="1200"/>
    </row>
    <row r="35" spans="2:7" ht="21" customHeight="1">
      <c r="D35" s="1205"/>
      <c r="E35" s="1204"/>
      <c r="F35" s="1203"/>
    </row>
  </sheetData>
  <mergeCells count="11">
    <mergeCell ref="B1:H1"/>
    <mergeCell ref="B2:H2"/>
    <mergeCell ref="B4:H4"/>
    <mergeCell ref="B30:B32"/>
    <mergeCell ref="B33:G33"/>
    <mergeCell ref="B34:C3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H34" sqref="H34"/>
    </sheetView>
  </sheetViews>
  <sheetFormatPr defaultRowHeight="15.75"/>
  <cols>
    <col min="1" max="1" width="3.42578125" style="1235" customWidth="1"/>
    <col min="2" max="2" width="5.140625" style="1235" bestFit="1" customWidth="1"/>
    <col min="3" max="3" width="23.140625" style="1235" customWidth="1"/>
    <col min="4" max="8" width="16.140625" style="1235" bestFit="1" customWidth="1"/>
    <col min="9" max="10" width="11.42578125" style="1235" bestFit="1" customWidth="1"/>
    <col min="11" max="11" width="10" style="1235" bestFit="1" customWidth="1"/>
    <col min="12" max="12" width="9.140625" style="1235" customWidth="1"/>
    <col min="13" max="257" width="9.140625" style="1235"/>
    <col min="258" max="258" width="5" style="1235" customWidth="1"/>
    <col min="259" max="259" width="20.7109375" style="1235" customWidth="1"/>
    <col min="260" max="260" width="10.28515625" style="1235" customWidth="1"/>
    <col min="261" max="266" width="10.7109375" style="1235" customWidth="1"/>
    <col min="267" max="267" width="8.7109375" style="1235" customWidth="1"/>
    <col min="268" max="268" width="9.140625" style="1235" customWidth="1"/>
    <col min="269" max="513" width="9.140625" style="1235"/>
    <col min="514" max="514" width="5" style="1235" customWidth="1"/>
    <col min="515" max="515" width="20.7109375" style="1235" customWidth="1"/>
    <col min="516" max="516" width="10.28515625" style="1235" customWidth="1"/>
    <col min="517" max="522" width="10.7109375" style="1235" customWidth="1"/>
    <col min="523" max="523" width="8.7109375" style="1235" customWidth="1"/>
    <col min="524" max="524" width="9.140625" style="1235" customWidth="1"/>
    <col min="525" max="769" width="9.140625" style="1235"/>
    <col min="770" max="770" width="5" style="1235" customWidth="1"/>
    <col min="771" max="771" width="20.7109375" style="1235" customWidth="1"/>
    <col min="772" max="772" width="10.28515625" style="1235" customWidth="1"/>
    <col min="773" max="778" width="10.7109375" style="1235" customWidth="1"/>
    <col min="779" max="779" width="8.7109375" style="1235" customWidth="1"/>
    <col min="780" max="780" width="9.140625" style="1235" customWidth="1"/>
    <col min="781" max="1025" width="9.140625" style="1235"/>
    <col min="1026" max="1026" width="5" style="1235" customWidth="1"/>
    <col min="1027" max="1027" width="20.7109375" style="1235" customWidth="1"/>
    <col min="1028" max="1028" width="10.28515625" style="1235" customWidth="1"/>
    <col min="1029" max="1034" width="10.7109375" style="1235" customWidth="1"/>
    <col min="1035" max="1035" width="8.7109375" style="1235" customWidth="1"/>
    <col min="1036" max="1036" width="9.140625" style="1235" customWidth="1"/>
    <col min="1037" max="1281" width="9.140625" style="1235"/>
    <col min="1282" max="1282" width="5" style="1235" customWidth="1"/>
    <col min="1283" max="1283" width="20.7109375" style="1235" customWidth="1"/>
    <col min="1284" max="1284" width="10.28515625" style="1235" customWidth="1"/>
    <col min="1285" max="1290" width="10.7109375" style="1235" customWidth="1"/>
    <col min="1291" max="1291" width="8.7109375" style="1235" customWidth="1"/>
    <col min="1292" max="1292" width="9.140625" style="1235" customWidth="1"/>
    <col min="1293" max="1537" width="9.140625" style="1235"/>
    <col min="1538" max="1538" width="5" style="1235" customWidth="1"/>
    <col min="1539" max="1539" width="20.7109375" style="1235" customWidth="1"/>
    <col min="1540" max="1540" width="10.28515625" style="1235" customWidth="1"/>
    <col min="1541" max="1546" width="10.7109375" style="1235" customWidth="1"/>
    <col min="1547" max="1547" width="8.7109375" style="1235" customWidth="1"/>
    <col min="1548" max="1548" width="9.140625" style="1235" customWidth="1"/>
    <col min="1549" max="1793" width="9.140625" style="1235"/>
    <col min="1794" max="1794" width="5" style="1235" customWidth="1"/>
    <col min="1795" max="1795" width="20.7109375" style="1235" customWidth="1"/>
    <col min="1796" max="1796" width="10.28515625" style="1235" customWidth="1"/>
    <col min="1797" max="1802" width="10.7109375" style="1235" customWidth="1"/>
    <col min="1803" max="1803" width="8.7109375" style="1235" customWidth="1"/>
    <col min="1804" max="1804" width="9.140625" style="1235" customWidth="1"/>
    <col min="1805" max="2049" width="9.140625" style="1235"/>
    <col min="2050" max="2050" width="5" style="1235" customWidth="1"/>
    <col min="2051" max="2051" width="20.7109375" style="1235" customWidth="1"/>
    <col min="2052" max="2052" width="10.28515625" style="1235" customWidth="1"/>
    <col min="2053" max="2058" width="10.7109375" style="1235" customWidth="1"/>
    <col min="2059" max="2059" width="8.7109375" style="1235" customWidth="1"/>
    <col min="2060" max="2060" width="9.140625" style="1235" customWidth="1"/>
    <col min="2061" max="2305" width="9.140625" style="1235"/>
    <col min="2306" max="2306" width="5" style="1235" customWidth="1"/>
    <col min="2307" max="2307" width="20.7109375" style="1235" customWidth="1"/>
    <col min="2308" max="2308" width="10.28515625" style="1235" customWidth="1"/>
    <col min="2309" max="2314" width="10.7109375" style="1235" customWidth="1"/>
    <col min="2315" max="2315" width="8.7109375" style="1235" customWidth="1"/>
    <col min="2316" max="2316" width="9.140625" style="1235" customWidth="1"/>
    <col min="2317" max="2561" width="9.140625" style="1235"/>
    <col min="2562" max="2562" width="5" style="1235" customWidth="1"/>
    <col min="2563" max="2563" width="20.7109375" style="1235" customWidth="1"/>
    <col min="2564" max="2564" width="10.28515625" style="1235" customWidth="1"/>
    <col min="2565" max="2570" width="10.7109375" style="1235" customWidth="1"/>
    <col min="2571" max="2571" width="8.7109375" style="1235" customWidth="1"/>
    <col min="2572" max="2572" width="9.140625" style="1235" customWidth="1"/>
    <col min="2573" max="2817" width="9.140625" style="1235"/>
    <col min="2818" max="2818" width="5" style="1235" customWidth="1"/>
    <col min="2819" max="2819" width="20.7109375" style="1235" customWidth="1"/>
    <col min="2820" max="2820" width="10.28515625" style="1235" customWidth="1"/>
    <col min="2821" max="2826" width="10.7109375" style="1235" customWidth="1"/>
    <col min="2827" max="2827" width="8.7109375" style="1235" customWidth="1"/>
    <col min="2828" max="2828" width="9.140625" style="1235" customWidth="1"/>
    <col min="2829" max="3073" width="9.140625" style="1235"/>
    <col min="3074" max="3074" width="5" style="1235" customWidth="1"/>
    <col min="3075" max="3075" width="20.7109375" style="1235" customWidth="1"/>
    <col min="3076" max="3076" width="10.28515625" style="1235" customWidth="1"/>
    <col min="3077" max="3082" width="10.7109375" style="1235" customWidth="1"/>
    <col min="3083" max="3083" width="8.7109375" style="1235" customWidth="1"/>
    <col min="3084" max="3084" width="9.140625" style="1235" customWidth="1"/>
    <col min="3085" max="3329" width="9.140625" style="1235"/>
    <col min="3330" max="3330" width="5" style="1235" customWidth="1"/>
    <col min="3331" max="3331" width="20.7109375" style="1235" customWidth="1"/>
    <col min="3332" max="3332" width="10.28515625" style="1235" customWidth="1"/>
    <col min="3333" max="3338" width="10.7109375" style="1235" customWidth="1"/>
    <col min="3339" max="3339" width="8.7109375" style="1235" customWidth="1"/>
    <col min="3340" max="3340" width="9.140625" style="1235" customWidth="1"/>
    <col min="3341" max="3585" width="9.140625" style="1235"/>
    <col min="3586" max="3586" width="5" style="1235" customWidth="1"/>
    <col min="3587" max="3587" width="20.7109375" style="1235" customWidth="1"/>
    <col min="3588" max="3588" width="10.28515625" style="1235" customWidth="1"/>
    <col min="3589" max="3594" width="10.7109375" style="1235" customWidth="1"/>
    <col min="3595" max="3595" width="8.7109375" style="1235" customWidth="1"/>
    <col min="3596" max="3596" width="9.140625" style="1235" customWidth="1"/>
    <col min="3597" max="3841" width="9.140625" style="1235"/>
    <col min="3842" max="3842" width="5" style="1235" customWidth="1"/>
    <col min="3843" max="3843" width="20.7109375" style="1235" customWidth="1"/>
    <col min="3844" max="3844" width="10.28515625" style="1235" customWidth="1"/>
    <col min="3845" max="3850" width="10.7109375" style="1235" customWidth="1"/>
    <col min="3851" max="3851" width="8.7109375" style="1235" customWidth="1"/>
    <col min="3852" max="3852" width="9.140625" style="1235" customWidth="1"/>
    <col min="3853" max="4097" width="9.140625" style="1235"/>
    <col min="4098" max="4098" width="5" style="1235" customWidth="1"/>
    <col min="4099" max="4099" width="20.7109375" style="1235" customWidth="1"/>
    <col min="4100" max="4100" width="10.28515625" style="1235" customWidth="1"/>
    <col min="4101" max="4106" width="10.7109375" style="1235" customWidth="1"/>
    <col min="4107" max="4107" width="8.7109375" style="1235" customWidth="1"/>
    <col min="4108" max="4108" width="9.140625" style="1235" customWidth="1"/>
    <col min="4109" max="4353" width="9.140625" style="1235"/>
    <col min="4354" max="4354" width="5" style="1235" customWidth="1"/>
    <col min="4355" max="4355" width="20.7109375" style="1235" customWidth="1"/>
    <col min="4356" max="4356" width="10.28515625" style="1235" customWidth="1"/>
    <col min="4357" max="4362" width="10.7109375" style="1235" customWidth="1"/>
    <col min="4363" max="4363" width="8.7109375" style="1235" customWidth="1"/>
    <col min="4364" max="4364" width="9.140625" style="1235" customWidth="1"/>
    <col min="4365" max="4609" width="9.140625" style="1235"/>
    <col min="4610" max="4610" width="5" style="1235" customWidth="1"/>
    <col min="4611" max="4611" width="20.7109375" style="1235" customWidth="1"/>
    <col min="4612" max="4612" width="10.28515625" style="1235" customWidth="1"/>
    <col min="4613" max="4618" width="10.7109375" style="1235" customWidth="1"/>
    <col min="4619" max="4619" width="8.7109375" style="1235" customWidth="1"/>
    <col min="4620" max="4620" width="9.140625" style="1235" customWidth="1"/>
    <col min="4621" max="4865" width="9.140625" style="1235"/>
    <col min="4866" max="4866" width="5" style="1235" customWidth="1"/>
    <col min="4867" max="4867" width="20.7109375" style="1235" customWidth="1"/>
    <col min="4868" max="4868" width="10.28515625" style="1235" customWidth="1"/>
    <col min="4869" max="4874" width="10.7109375" style="1235" customWidth="1"/>
    <col min="4875" max="4875" width="8.7109375" style="1235" customWidth="1"/>
    <col min="4876" max="4876" width="9.140625" style="1235" customWidth="1"/>
    <col min="4877" max="5121" width="9.140625" style="1235"/>
    <col min="5122" max="5122" width="5" style="1235" customWidth="1"/>
    <col min="5123" max="5123" width="20.7109375" style="1235" customWidth="1"/>
    <col min="5124" max="5124" width="10.28515625" style="1235" customWidth="1"/>
    <col min="5125" max="5130" width="10.7109375" style="1235" customWidth="1"/>
    <col min="5131" max="5131" width="8.7109375" style="1235" customWidth="1"/>
    <col min="5132" max="5132" width="9.140625" style="1235" customWidth="1"/>
    <col min="5133" max="5377" width="9.140625" style="1235"/>
    <col min="5378" max="5378" width="5" style="1235" customWidth="1"/>
    <col min="5379" max="5379" width="20.7109375" style="1235" customWidth="1"/>
    <col min="5380" max="5380" width="10.28515625" style="1235" customWidth="1"/>
    <col min="5381" max="5386" width="10.7109375" style="1235" customWidth="1"/>
    <col min="5387" max="5387" width="8.7109375" style="1235" customWidth="1"/>
    <col min="5388" max="5388" width="9.140625" style="1235" customWidth="1"/>
    <col min="5389" max="5633" width="9.140625" style="1235"/>
    <col min="5634" max="5634" width="5" style="1235" customWidth="1"/>
    <col min="5635" max="5635" width="20.7109375" style="1235" customWidth="1"/>
    <col min="5636" max="5636" width="10.28515625" style="1235" customWidth="1"/>
    <col min="5637" max="5642" width="10.7109375" style="1235" customWidth="1"/>
    <col min="5643" max="5643" width="8.7109375" style="1235" customWidth="1"/>
    <col min="5644" max="5644" width="9.140625" style="1235" customWidth="1"/>
    <col min="5645" max="5889" width="9.140625" style="1235"/>
    <col min="5890" max="5890" width="5" style="1235" customWidth="1"/>
    <col min="5891" max="5891" width="20.7109375" style="1235" customWidth="1"/>
    <col min="5892" max="5892" width="10.28515625" style="1235" customWidth="1"/>
    <col min="5893" max="5898" width="10.7109375" style="1235" customWidth="1"/>
    <col min="5899" max="5899" width="8.7109375" style="1235" customWidth="1"/>
    <col min="5900" max="5900" width="9.140625" style="1235" customWidth="1"/>
    <col min="5901" max="6145" width="9.140625" style="1235"/>
    <col min="6146" max="6146" width="5" style="1235" customWidth="1"/>
    <col min="6147" max="6147" width="20.7109375" style="1235" customWidth="1"/>
    <col min="6148" max="6148" width="10.28515625" style="1235" customWidth="1"/>
    <col min="6149" max="6154" width="10.7109375" style="1235" customWidth="1"/>
    <col min="6155" max="6155" width="8.7109375" style="1235" customWidth="1"/>
    <col min="6156" max="6156" width="9.140625" style="1235" customWidth="1"/>
    <col min="6157" max="6401" width="9.140625" style="1235"/>
    <col min="6402" max="6402" width="5" style="1235" customWidth="1"/>
    <col min="6403" max="6403" width="20.7109375" style="1235" customWidth="1"/>
    <col min="6404" max="6404" width="10.28515625" style="1235" customWidth="1"/>
    <col min="6405" max="6410" width="10.7109375" style="1235" customWidth="1"/>
    <col min="6411" max="6411" width="8.7109375" style="1235" customWidth="1"/>
    <col min="6412" max="6412" width="9.140625" style="1235" customWidth="1"/>
    <col min="6413" max="6657" width="9.140625" style="1235"/>
    <col min="6658" max="6658" width="5" style="1235" customWidth="1"/>
    <col min="6659" max="6659" width="20.7109375" style="1235" customWidth="1"/>
    <col min="6660" max="6660" width="10.28515625" style="1235" customWidth="1"/>
    <col min="6661" max="6666" width="10.7109375" style="1235" customWidth="1"/>
    <col min="6667" max="6667" width="8.7109375" style="1235" customWidth="1"/>
    <col min="6668" max="6668" width="9.140625" style="1235" customWidth="1"/>
    <col min="6669" max="6913" width="9.140625" style="1235"/>
    <col min="6914" max="6914" width="5" style="1235" customWidth="1"/>
    <col min="6915" max="6915" width="20.7109375" style="1235" customWidth="1"/>
    <col min="6916" max="6916" width="10.28515625" style="1235" customWidth="1"/>
    <col min="6917" max="6922" width="10.7109375" style="1235" customWidth="1"/>
    <col min="6923" max="6923" width="8.7109375" style="1235" customWidth="1"/>
    <col min="6924" max="6924" width="9.140625" style="1235" customWidth="1"/>
    <col min="6925" max="7169" width="9.140625" style="1235"/>
    <col min="7170" max="7170" width="5" style="1235" customWidth="1"/>
    <col min="7171" max="7171" width="20.7109375" style="1235" customWidth="1"/>
    <col min="7172" max="7172" width="10.28515625" style="1235" customWidth="1"/>
    <col min="7173" max="7178" width="10.7109375" style="1235" customWidth="1"/>
    <col min="7179" max="7179" width="8.7109375" style="1235" customWidth="1"/>
    <col min="7180" max="7180" width="9.140625" style="1235" customWidth="1"/>
    <col min="7181" max="7425" width="9.140625" style="1235"/>
    <col min="7426" max="7426" width="5" style="1235" customWidth="1"/>
    <col min="7427" max="7427" width="20.7109375" style="1235" customWidth="1"/>
    <col min="7428" max="7428" width="10.28515625" style="1235" customWidth="1"/>
    <col min="7429" max="7434" width="10.7109375" style="1235" customWidth="1"/>
    <col min="7435" max="7435" width="8.7109375" style="1235" customWidth="1"/>
    <col min="7436" max="7436" width="9.140625" style="1235" customWidth="1"/>
    <col min="7437" max="7681" width="9.140625" style="1235"/>
    <col min="7682" max="7682" width="5" style="1235" customWidth="1"/>
    <col min="7683" max="7683" width="20.7109375" style="1235" customWidth="1"/>
    <col min="7684" max="7684" width="10.28515625" style="1235" customWidth="1"/>
    <col min="7685" max="7690" width="10.7109375" style="1235" customWidth="1"/>
    <col min="7691" max="7691" width="8.7109375" style="1235" customWidth="1"/>
    <col min="7692" max="7692" width="9.140625" style="1235" customWidth="1"/>
    <col min="7693" max="7937" width="9.140625" style="1235"/>
    <col min="7938" max="7938" width="5" style="1235" customWidth="1"/>
    <col min="7939" max="7939" width="20.7109375" style="1235" customWidth="1"/>
    <col min="7940" max="7940" width="10.28515625" style="1235" customWidth="1"/>
    <col min="7941" max="7946" width="10.7109375" style="1235" customWidth="1"/>
    <col min="7947" max="7947" width="8.7109375" style="1235" customWidth="1"/>
    <col min="7948" max="7948" width="9.140625" style="1235" customWidth="1"/>
    <col min="7949" max="8193" width="9.140625" style="1235"/>
    <col min="8194" max="8194" width="5" style="1235" customWidth="1"/>
    <col min="8195" max="8195" width="20.7109375" style="1235" customWidth="1"/>
    <col min="8196" max="8196" width="10.28515625" style="1235" customWidth="1"/>
    <col min="8197" max="8202" width="10.7109375" style="1235" customWidth="1"/>
    <col min="8203" max="8203" width="8.7109375" style="1235" customWidth="1"/>
    <col min="8204" max="8204" width="9.140625" style="1235" customWidth="1"/>
    <col min="8205" max="8449" width="9.140625" style="1235"/>
    <col min="8450" max="8450" width="5" style="1235" customWidth="1"/>
    <col min="8451" max="8451" width="20.7109375" style="1235" customWidth="1"/>
    <col min="8452" max="8452" width="10.28515625" style="1235" customWidth="1"/>
    <col min="8453" max="8458" width="10.7109375" style="1235" customWidth="1"/>
    <col min="8459" max="8459" width="8.7109375" style="1235" customWidth="1"/>
    <col min="8460" max="8460" width="9.140625" style="1235" customWidth="1"/>
    <col min="8461" max="8705" width="9.140625" style="1235"/>
    <col min="8706" max="8706" width="5" style="1235" customWidth="1"/>
    <col min="8707" max="8707" width="20.7109375" style="1235" customWidth="1"/>
    <col min="8708" max="8708" width="10.28515625" style="1235" customWidth="1"/>
    <col min="8709" max="8714" width="10.7109375" style="1235" customWidth="1"/>
    <col min="8715" max="8715" width="8.7109375" style="1235" customWidth="1"/>
    <col min="8716" max="8716" width="9.140625" style="1235" customWidth="1"/>
    <col min="8717" max="8961" width="9.140625" style="1235"/>
    <col min="8962" max="8962" width="5" style="1235" customWidth="1"/>
    <col min="8963" max="8963" width="20.7109375" style="1235" customWidth="1"/>
    <col min="8964" max="8964" width="10.28515625" style="1235" customWidth="1"/>
    <col min="8965" max="8970" width="10.7109375" style="1235" customWidth="1"/>
    <col min="8971" max="8971" width="8.7109375" style="1235" customWidth="1"/>
    <col min="8972" max="8972" width="9.140625" style="1235" customWidth="1"/>
    <col min="8973" max="9217" width="9.140625" style="1235"/>
    <col min="9218" max="9218" width="5" style="1235" customWidth="1"/>
    <col min="9219" max="9219" width="20.7109375" style="1235" customWidth="1"/>
    <col min="9220" max="9220" width="10.28515625" style="1235" customWidth="1"/>
    <col min="9221" max="9226" width="10.7109375" style="1235" customWidth="1"/>
    <col min="9227" max="9227" width="8.7109375" style="1235" customWidth="1"/>
    <col min="9228" max="9228" width="9.140625" style="1235" customWidth="1"/>
    <col min="9229" max="9473" width="9.140625" style="1235"/>
    <col min="9474" max="9474" width="5" style="1235" customWidth="1"/>
    <col min="9475" max="9475" width="20.7109375" style="1235" customWidth="1"/>
    <col min="9476" max="9476" width="10.28515625" style="1235" customWidth="1"/>
    <col min="9477" max="9482" width="10.7109375" style="1235" customWidth="1"/>
    <col min="9483" max="9483" width="8.7109375" style="1235" customWidth="1"/>
    <col min="9484" max="9484" width="9.140625" style="1235" customWidth="1"/>
    <col min="9485" max="9729" width="9.140625" style="1235"/>
    <col min="9730" max="9730" width="5" style="1235" customWidth="1"/>
    <col min="9731" max="9731" width="20.7109375" style="1235" customWidth="1"/>
    <col min="9732" max="9732" width="10.28515625" style="1235" customWidth="1"/>
    <col min="9733" max="9738" width="10.7109375" style="1235" customWidth="1"/>
    <col min="9739" max="9739" width="8.7109375" style="1235" customWidth="1"/>
    <col min="9740" max="9740" width="9.140625" style="1235" customWidth="1"/>
    <col min="9741" max="9985" width="9.140625" style="1235"/>
    <col min="9986" max="9986" width="5" style="1235" customWidth="1"/>
    <col min="9987" max="9987" width="20.7109375" style="1235" customWidth="1"/>
    <col min="9988" max="9988" width="10.28515625" style="1235" customWidth="1"/>
    <col min="9989" max="9994" width="10.7109375" style="1235" customWidth="1"/>
    <col min="9995" max="9995" width="8.7109375" style="1235" customWidth="1"/>
    <col min="9996" max="9996" width="9.140625" style="1235" customWidth="1"/>
    <col min="9997" max="10241" width="9.140625" style="1235"/>
    <col min="10242" max="10242" width="5" style="1235" customWidth="1"/>
    <col min="10243" max="10243" width="20.7109375" style="1235" customWidth="1"/>
    <col min="10244" max="10244" width="10.28515625" style="1235" customWidth="1"/>
    <col min="10245" max="10250" width="10.7109375" style="1235" customWidth="1"/>
    <col min="10251" max="10251" width="8.7109375" style="1235" customWidth="1"/>
    <col min="10252" max="10252" width="9.140625" style="1235" customWidth="1"/>
    <col min="10253" max="10497" width="9.140625" style="1235"/>
    <col min="10498" max="10498" width="5" style="1235" customWidth="1"/>
    <col min="10499" max="10499" width="20.7109375" style="1235" customWidth="1"/>
    <col min="10500" max="10500" width="10.28515625" style="1235" customWidth="1"/>
    <col min="10501" max="10506" width="10.7109375" style="1235" customWidth="1"/>
    <col min="10507" max="10507" width="8.7109375" style="1235" customWidth="1"/>
    <col min="10508" max="10508" width="9.140625" style="1235" customWidth="1"/>
    <col min="10509" max="10753" width="9.140625" style="1235"/>
    <col min="10754" max="10754" width="5" style="1235" customWidth="1"/>
    <col min="10755" max="10755" width="20.7109375" style="1235" customWidth="1"/>
    <col min="10756" max="10756" width="10.28515625" style="1235" customWidth="1"/>
    <col min="10757" max="10762" width="10.7109375" style="1235" customWidth="1"/>
    <col min="10763" max="10763" width="8.7109375" style="1235" customWidth="1"/>
    <col min="10764" max="10764" width="9.140625" style="1235" customWidth="1"/>
    <col min="10765" max="11009" width="9.140625" style="1235"/>
    <col min="11010" max="11010" width="5" style="1235" customWidth="1"/>
    <col min="11011" max="11011" width="20.7109375" style="1235" customWidth="1"/>
    <col min="11012" max="11012" width="10.28515625" style="1235" customWidth="1"/>
    <col min="11013" max="11018" width="10.7109375" style="1235" customWidth="1"/>
    <col min="11019" max="11019" width="8.7109375" style="1235" customWidth="1"/>
    <col min="11020" max="11020" width="9.140625" style="1235" customWidth="1"/>
    <col min="11021" max="11265" width="9.140625" style="1235"/>
    <col min="11266" max="11266" width="5" style="1235" customWidth="1"/>
    <col min="11267" max="11267" width="20.7109375" style="1235" customWidth="1"/>
    <col min="11268" max="11268" width="10.28515625" style="1235" customWidth="1"/>
    <col min="11269" max="11274" width="10.7109375" style="1235" customWidth="1"/>
    <col min="11275" max="11275" width="8.7109375" style="1235" customWidth="1"/>
    <col min="11276" max="11276" width="9.140625" style="1235" customWidth="1"/>
    <col min="11277" max="11521" width="9.140625" style="1235"/>
    <col min="11522" max="11522" width="5" style="1235" customWidth="1"/>
    <col min="11523" max="11523" width="20.7109375" style="1235" customWidth="1"/>
    <col min="11524" max="11524" width="10.28515625" style="1235" customWidth="1"/>
    <col min="11525" max="11530" width="10.7109375" style="1235" customWidth="1"/>
    <col min="11531" max="11531" width="8.7109375" style="1235" customWidth="1"/>
    <col min="11532" max="11532" width="9.140625" style="1235" customWidth="1"/>
    <col min="11533" max="11777" width="9.140625" style="1235"/>
    <col min="11778" max="11778" width="5" style="1235" customWidth="1"/>
    <col min="11779" max="11779" width="20.7109375" style="1235" customWidth="1"/>
    <col min="11780" max="11780" width="10.28515625" style="1235" customWidth="1"/>
    <col min="11781" max="11786" width="10.7109375" style="1235" customWidth="1"/>
    <col min="11787" max="11787" width="8.7109375" style="1235" customWidth="1"/>
    <col min="11788" max="11788" width="9.140625" style="1235" customWidth="1"/>
    <col min="11789" max="12033" width="9.140625" style="1235"/>
    <col min="12034" max="12034" width="5" style="1235" customWidth="1"/>
    <col min="12035" max="12035" width="20.7109375" style="1235" customWidth="1"/>
    <col min="12036" max="12036" width="10.28515625" style="1235" customWidth="1"/>
    <col min="12037" max="12042" width="10.7109375" style="1235" customWidth="1"/>
    <col min="12043" max="12043" width="8.7109375" style="1235" customWidth="1"/>
    <col min="12044" max="12044" width="9.140625" style="1235" customWidth="1"/>
    <col min="12045" max="12289" width="9.140625" style="1235"/>
    <col min="12290" max="12290" width="5" style="1235" customWidth="1"/>
    <col min="12291" max="12291" width="20.7109375" style="1235" customWidth="1"/>
    <col min="12292" max="12292" width="10.28515625" style="1235" customWidth="1"/>
    <col min="12293" max="12298" width="10.7109375" style="1235" customWidth="1"/>
    <col min="12299" max="12299" width="8.7109375" style="1235" customWidth="1"/>
    <col min="12300" max="12300" width="9.140625" style="1235" customWidth="1"/>
    <col min="12301" max="12545" width="9.140625" style="1235"/>
    <col min="12546" max="12546" width="5" style="1235" customWidth="1"/>
    <col min="12547" max="12547" width="20.7109375" style="1235" customWidth="1"/>
    <col min="12548" max="12548" width="10.28515625" style="1235" customWidth="1"/>
    <col min="12549" max="12554" width="10.7109375" style="1235" customWidth="1"/>
    <col min="12555" max="12555" width="8.7109375" style="1235" customWidth="1"/>
    <col min="12556" max="12556" width="9.140625" style="1235" customWidth="1"/>
    <col min="12557" max="12801" width="9.140625" style="1235"/>
    <col min="12802" max="12802" width="5" style="1235" customWidth="1"/>
    <col min="12803" max="12803" width="20.7109375" style="1235" customWidth="1"/>
    <col min="12804" max="12804" width="10.28515625" style="1235" customWidth="1"/>
    <col min="12805" max="12810" width="10.7109375" style="1235" customWidth="1"/>
    <col min="12811" max="12811" width="8.7109375" style="1235" customWidth="1"/>
    <col min="12812" max="12812" width="9.140625" style="1235" customWidth="1"/>
    <col min="12813" max="13057" width="9.140625" style="1235"/>
    <col min="13058" max="13058" width="5" style="1235" customWidth="1"/>
    <col min="13059" max="13059" width="20.7109375" style="1235" customWidth="1"/>
    <col min="13060" max="13060" width="10.28515625" style="1235" customWidth="1"/>
    <col min="13061" max="13066" width="10.7109375" style="1235" customWidth="1"/>
    <col min="13067" max="13067" width="8.7109375" style="1235" customWidth="1"/>
    <col min="13068" max="13068" width="9.140625" style="1235" customWidth="1"/>
    <col min="13069" max="13313" width="9.140625" style="1235"/>
    <col min="13314" max="13314" width="5" style="1235" customWidth="1"/>
    <col min="13315" max="13315" width="20.7109375" style="1235" customWidth="1"/>
    <col min="13316" max="13316" width="10.28515625" style="1235" customWidth="1"/>
    <col min="13317" max="13322" width="10.7109375" style="1235" customWidth="1"/>
    <col min="13323" max="13323" width="8.7109375" style="1235" customWidth="1"/>
    <col min="13324" max="13324" width="9.140625" style="1235" customWidth="1"/>
    <col min="13325" max="13569" width="9.140625" style="1235"/>
    <col min="13570" max="13570" width="5" style="1235" customWidth="1"/>
    <col min="13571" max="13571" width="20.7109375" style="1235" customWidth="1"/>
    <col min="13572" max="13572" width="10.28515625" style="1235" customWidth="1"/>
    <col min="13573" max="13578" width="10.7109375" style="1235" customWidth="1"/>
    <col min="13579" max="13579" width="8.7109375" style="1235" customWidth="1"/>
    <col min="13580" max="13580" width="9.140625" style="1235" customWidth="1"/>
    <col min="13581" max="13825" width="9.140625" style="1235"/>
    <col min="13826" max="13826" width="5" style="1235" customWidth="1"/>
    <col min="13827" max="13827" width="20.7109375" style="1235" customWidth="1"/>
    <col min="13828" max="13828" width="10.28515625" style="1235" customWidth="1"/>
    <col min="13829" max="13834" width="10.7109375" style="1235" customWidth="1"/>
    <col min="13835" max="13835" width="8.7109375" style="1235" customWidth="1"/>
    <col min="13836" max="13836" width="9.140625" style="1235" customWidth="1"/>
    <col min="13837" max="14081" width="9.140625" style="1235"/>
    <col min="14082" max="14082" width="5" style="1235" customWidth="1"/>
    <col min="14083" max="14083" width="20.7109375" style="1235" customWidth="1"/>
    <col min="14084" max="14084" width="10.28515625" style="1235" customWidth="1"/>
    <col min="14085" max="14090" width="10.7109375" style="1235" customWidth="1"/>
    <col min="14091" max="14091" width="8.7109375" style="1235" customWidth="1"/>
    <col min="14092" max="14092" width="9.140625" style="1235" customWidth="1"/>
    <col min="14093" max="14337" width="9.140625" style="1235"/>
    <col min="14338" max="14338" width="5" style="1235" customWidth="1"/>
    <col min="14339" max="14339" width="20.7109375" style="1235" customWidth="1"/>
    <col min="14340" max="14340" width="10.28515625" style="1235" customWidth="1"/>
    <col min="14341" max="14346" width="10.7109375" style="1235" customWidth="1"/>
    <col min="14347" max="14347" width="8.7109375" style="1235" customWidth="1"/>
    <col min="14348" max="14348" width="9.140625" style="1235" customWidth="1"/>
    <col min="14349" max="14593" width="9.140625" style="1235"/>
    <col min="14594" max="14594" width="5" style="1235" customWidth="1"/>
    <col min="14595" max="14595" width="20.7109375" style="1235" customWidth="1"/>
    <col min="14596" max="14596" width="10.28515625" style="1235" customWidth="1"/>
    <col min="14597" max="14602" width="10.7109375" style="1235" customWidth="1"/>
    <col min="14603" max="14603" width="8.7109375" style="1235" customWidth="1"/>
    <col min="14604" max="14604" width="9.140625" style="1235" customWidth="1"/>
    <col min="14605" max="14849" width="9.140625" style="1235"/>
    <col min="14850" max="14850" width="5" style="1235" customWidth="1"/>
    <col min="14851" max="14851" width="20.7109375" style="1235" customWidth="1"/>
    <col min="14852" max="14852" width="10.28515625" style="1235" customWidth="1"/>
    <col min="14853" max="14858" width="10.7109375" style="1235" customWidth="1"/>
    <col min="14859" max="14859" width="8.7109375" style="1235" customWidth="1"/>
    <col min="14860" max="14860" width="9.140625" style="1235" customWidth="1"/>
    <col min="14861" max="15105" width="9.140625" style="1235"/>
    <col min="15106" max="15106" width="5" style="1235" customWidth="1"/>
    <col min="15107" max="15107" width="20.7109375" style="1235" customWidth="1"/>
    <col min="15108" max="15108" width="10.28515625" style="1235" customWidth="1"/>
    <col min="15109" max="15114" width="10.7109375" style="1235" customWidth="1"/>
    <col min="15115" max="15115" width="8.7109375" style="1235" customWidth="1"/>
    <col min="15116" max="15116" width="9.140625" style="1235" customWidth="1"/>
    <col min="15117" max="15361" width="9.140625" style="1235"/>
    <col min="15362" max="15362" width="5" style="1235" customWidth="1"/>
    <col min="15363" max="15363" width="20.7109375" style="1235" customWidth="1"/>
    <col min="15364" max="15364" width="10.28515625" style="1235" customWidth="1"/>
    <col min="15365" max="15370" width="10.7109375" style="1235" customWidth="1"/>
    <col min="15371" max="15371" width="8.7109375" style="1235" customWidth="1"/>
    <col min="15372" max="15372" width="9.140625" style="1235" customWidth="1"/>
    <col min="15373" max="15617" width="9.140625" style="1235"/>
    <col min="15618" max="15618" width="5" style="1235" customWidth="1"/>
    <col min="15619" max="15619" width="20.7109375" style="1235" customWidth="1"/>
    <col min="15620" max="15620" width="10.28515625" style="1235" customWidth="1"/>
    <col min="15621" max="15626" width="10.7109375" style="1235" customWidth="1"/>
    <col min="15627" max="15627" width="8.7109375" style="1235" customWidth="1"/>
    <col min="15628" max="15628" width="9.140625" style="1235" customWidth="1"/>
    <col min="15629" max="15873" width="9.140625" style="1235"/>
    <col min="15874" max="15874" width="5" style="1235" customWidth="1"/>
    <col min="15875" max="15875" width="20.7109375" style="1235" customWidth="1"/>
    <col min="15876" max="15876" width="10.28515625" style="1235" customWidth="1"/>
    <col min="15877" max="15882" width="10.7109375" style="1235" customWidth="1"/>
    <col min="15883" max="15883" width="8.7109375" style="1235" customWidth="1"/>
    <col min="15884" max="15884" width="9.140625" style="1235" customWidth="1"/>
    <col min="15885" max="16129" width="9.140625" style="1235"/>
    <col min="16130" max="16130" width="5" style="1235" customWidth="1"/>
    <col min="16131" max="16131" width="20.7109375" style="1235" customWidth="1"/>
    <col min="16132" max="16132" width="10.28515625" style="1235" customWidth="1"/>
    <col min="16133" max="16138" width="10.7109375" style="1235" customWidth="1"/>
    <col min="16139" max="16139" width="8.7109375" style="1235" customWidth="1"/>
    <col min="16140" max="16140" width="9.140625" style="1235" customWidth="1"/>
    <col min="16141" max="16384" width="9.140625" style="1235"/>
  </cols>
  <sheetData>
    <row r="1" spans="2:14" ht="15" customHeight="1">
      <c r="B1" s="2292" t="s">
        <v>1039</v>
      </c>
      <c r="C1" s="2293"/>
      <c r="D1" s="2293"/>
      <c r="E1" s="2293"/>
      <c r="F1" s="2293"/>
      <c r="G1" s="2293"/>
      <c r="H1" s="2293"/>
      <c r="I1" s="2293"/>
      <c r="J1" s="2294"/>
    </row>
    <row r="2" spans="2:14" ht="15" customHeight="1">
      <c r="B2" s="2295" t="s">
        <v>1038</v>
      </c>
      <c r="C2" s="2296"/>
      <c r="D2" s="2296"/>
      <c r="E2" s="2296"/>
      <c r="F2" s="2296"/>
      <c r="G2" s="2296"/>
      <c r="H2" s="2296"/>
      <c r="I2" s="2296"/>
      <c r="J2" s="2297"/>
    </row>
    <row r="3" spans="2:14" ht="15" customHeight="1">
      <c r="B3" s="2295"/>
      <c r="C3" s="2296"/>
      <c r="D3" s="2296"/>
      <c r="E3" s="2296"/>
      <c r="F3" s="2296"/>
      <c r="G3" s="2296"/>
      <c r="H3" s="2296"/>
      <c r="I3" s="2296"/>
      <c r="J3" s="2297"/>
    </row>
    <row r="4" spans="2:14" ht="15" customHeight="1" thickBot="1">
      <c r="B4" s="2298" t="s">
        <v>52</v>
      </c>
      <c r="C4" s="2299"/>
      <c r="D4" s="2299"/>
      <c r="E4" s="2299"/>
      <c r="F4" s="2299"/>
      <c r="G4" s="2299"/>
      <c r="H4" s="2299"/>
      <c r="I4" s="2299"/>
      <c r="J4" s="2300"/>
    </row>
    <row r="5" spans="2:14" ht="21" customHeight="1" thickTop="1">
      <c r="B5" s="2301" t="s">
        <v>42</v>
      </c>
      <c r="C5" s="2303" t="s">
        <v>46</v>
      </c>
      <c r="D5" s="2305" t="s">
        <v>45</v>
      </c>
      <c r="E5" s="2305"/>
      <c r="F5" s="2275" t="s">
        <v>957</v>
      </c>
      <c r="G5" s="2275"/>
      <c r="H5" s="1199" t="s">
        <v>956</v>
      </c>
      <c r="I5" s="2306" t="s">
        <v>955</v>
      </c>
      <c r="J5" s="2307"/>
    </row>
    <row r="6" spans="2:14" ht="15" customHeight="1">
      <c r="B6" s="2302"/>
      <c r="C6" s="2304"/>
      <c r="D6" s="1263" t="s">
        <v>227</v>
      </c>
      <c r="E6" s="1197" t="s">
        <v>247</v>
      </c>
      <c r="F6" s="1263" t="s">
        <v>47</v>
      </c>
      <c r="G6" s="1197" t="s">
        <v>247</v>
      </c>
      <c r="H6" s="1197" t="s">
        <v>247</v>
      </c>
      <c r="I6" s="1262" t="s">
        <v>44</v>
      </c>
      <c r="J6" s="1261" t="s">
        <v>56</v>
      </c>
    </row>
    <row r="7" spans="2:14" ht="15" customHeight="1">
      <c r="B7" s="1260"/>
      <c r="C7" s="1250" t="s">
        <v>1037</v>
      </c>
      <c r="D7" s="1250">
        <v>37775.877788999998</v>
      </c>
      <c r="E7" s="1250">
        <v>14458.435554999998</v>
      </c>
      <c r="F7" s="1250">
        <v>51129.945438000002</v>
      </c>
      <c r="G7" s="1250">
        <v>17682.885399999996</v>
      </c>
      <c r="H7" s="1250">
        <v>26288.920450000001</v>
      </c>
      <c r="I7" s="1249">
        <v>22.301512724071458</v>
      </c>
      <c r="J7" s="1259">
        <v>48.66872603268699</v>
      </c>
      <c r="K7" s="1236"/>
      <c r="L7" s="1236"/>
      <c r="M7" s="1236"/>
      <c r="N7" s="1241"/>
    </row>
    <row r="8" spans="2:14" ht="15" customHeight="1">
      <c r="B8" s="1257">
        <v>1</v>
      </c>
      <c r="C8" s="1256" t="s">
        <v>1036</v>
      </c>
      <c r="D8" s="1255">
        <v>115.72067300000002</v>
      </c>
      <c r="E8" s="1254">
        <v>74.243615000000005</v>
      </c>
      <c r="F8" s="1254">
        <v>6.5208000000000004</v>
      </c>
      <c r="G8" s="1254">
        <v>1.0779999999999998</v>
      </c>
      <c r="H8" s="1254">
        <v>0</v>
      </c>
      <c r="I8" s="1253">
        <v>-98.54802328792853</v>
      </c>
      <c r="J8" s="1252">
        <v>-100</v>
      </c>
      <c r="K8" s="1236"/>
      <c r="L8" s="1236"/>
      <c r="M8" s="1236"/>
      <c r="N8" s="1241"/>
    </row>
    <row r="9" spans="2:14" ht="15" customHeight="1">
      <c r="B9" s="1257">
        <v>2</v>
      </c>
      <c r="C9" s="1256" t="s">
        <v>1035</v>
      </c>
      <c r="D9" s="1255">
        <v>0</v>
      </c>
      <c r="E9" s="1254">
        <v>0</v>
      </c>
      <c r="F9" s="1254">
        <v>0</v>
      </c>
      <c r="G9" s="1254">
        <v>0</v>
      </c>
      <c r="H9" s="1254">
        <v>0</v>
      </c>
      <c r="I9" s="1253" t="s">
        <v>147</v>
      </c>
      <c r="J9" s="1252" t="s">
        <v>147</v>
      </c>
      <c r="K9" s="1236"/>
      <c r="L9" s="1236"/>
      <c r="M9" s="1236"/>
      <c r="N9" s="1241"/>
    </row>
    <row r="10" spans="2:14" ht="15" customHeight="1">
      <c r="B10" s="1257">
        <v>3</v>
      </c>
      <c r="C10" s="1256" t="s">
        <v>1034</v>
      </c>
      <c r="D10" s="1255">
        <v>325.12774899999999</v>
      </c>
      <c r="E10" s="1254">
        <v>108.307778</v>
      </c>
      <c r="F10" s="1254">
        <v>286.47884399999998</v>
      </c>
      <c r="G10" s="1254">
        <v>148.17094600000001</v>
      </c>
      <c r="H10" s="1254">
        <v>41.779572999999999</v>
      </c>
      <c r="I10" s="1253">
        <v>36.8054526979586</v>
      </c>
      <c r="J10" s="1252">
        <v>-71.803127314851594</v>
      </c>
      <c r="K10" s="1236"/>
      <c r="L10" s="1236"/>
      <c r="M10" s="1236"/>
      <c r="N10" s="1241"/>
    </row>
    <row r="11" spans="2:14" ht="15" customHeight="1">
      <c r="B11" s="1257">
        <v>4</v>
      </c>
      <c r="C11" s="1256" t="s">
        <v>1033</v>
      </c>
      <c r="D11" s="1255">
        <v>0.58000000000000007</v>
      </c>
      <c r="E11" s="1254">
        <v>0.18</v>
      </c>
      <c r="F11" s="1254">
        <v>0.35630000000000001</v>
      </c>
      <c r="G11" s="1254">
        <v>0.15629999999999999</v>
      </c>
      <c r="H11" s="1254">
        <v>0</v>
      </c>
      <c r="I11" s="1253">
        <v>-13.166666666666671</v>
      </c>
      <c r="J11" s="1252">
        <v>-100</v>
      </c>
      <c r="K11" s="1236"/>
      <c r="L11" s="1236"/>
      <c r="M11" s="1236"/>
      <c r="N11" s="1241"/>
    </row>
    <row r="12" spans="2:14" ht="15" customHeight="1">
      <c r="B12" s="1257">
        <v>5</v>
      </c>
      <c r="C12" s="1256" t="s">
        <v>987</v>
      </c>
      <c r="D12" s="1255">
        <v>4846.2515149999999</v>
      </c>
      <c r="E12" s="1254">
        <v>1620.2605679999997</v>
      </c>
      <c r="F12" s="1254">
        <v>4283.8808159999999</v>
      </c>
      <c r="G12" s="1254">
        <v>1236.6110079999999</v>
      </c>
      <c r="H12" s="1254">
        <v>1855.5553479999999</v>
      </c>
      <c r="I12" s="1253">
        <v>-23.678263087866497</v>
      </c>
      <c r="J12" s="1252">
        <v>50.051660222646206</v>
      </c>
      <c r="K12" s="1236"/>
      <c r="L12" s="1236"/>
      <c r="M12" s="1236"/>
      <c r="N12" s="1241"/>
    </row>
    <row r="13" spans="2:14" ht="15" customHeight="1">
      <c r="B13" s="1257">
        <v>6</v>
      </c>
      <c r="C13" s="1256" t="s">
        <v>1032</v>
      </c>
      <c r="D13" s="1255">
        <v>0</v>
      </c>
      <c r="E13" s="1254">
        <v>0</v>
      </c>
      <c r="F13" s="1254">
        <v>0</v>
      </c>
      <c r="G13" s="1254">
        <v>0</v>
      </c>
      <c r="H13" s="1254">
        <v>0</v>
      </c>
      <c r="I13" s="1253" t="s">
        <v>147</v>
      </c>
      <c r="J13" s="1252" t="s">
        <v>147</v>
      </c>
      <c r="K13" s="1236"/>
      <c r="L13" s="1236"/>
      <c r="M13" s="1236"/>
      <c r="N13" s="1241"/>
    </row>
    <row r="14" spans="2:14" ht="15" customHeight="1">
      <c r="B14" s="1257">
        <v>7</v>
      </c>
      <c r="C14" s="1256" t="s">
        <v>1031</v>
      </c>
      <c r="D14" s="1255">
        <v>467.911</v>
      </c>
      <c r="E14" s="1254">
        <v>193.62387999999999</v>
      </c>
      <c r="F14" s="1254">
        <v>492.70035499999994</v>
      </c>
      <c r="G14" s="1254">
        <v>213.24883499999999</v>
      </c>
      <c r="H14" s="1254">
        <v>105.380673</v>
      </c>
      <c r="I14" s="1253">
        <v>10.135606723716094</v>
      </c>
      <c r="J14" s="1252">
        <v>-50.583236246050298</v>
      </c>
      <c r="K14" s="1236"/>
      <c r="L14" s="1236"/>
      <c r="M14" s="1236"/>
      <c r="N14" s="1241"/>
    </row>
    <row r="15" spans="2:14" ht="15" customHeight="1">
      <c r="B15" s="1257">
        <v>8</v>
      </c>
      <c r="C15" s="1256" t="s">
        <v>1030</v>
      </c>
      <c r="D15" s="1255">
        <v>7.4116000000000009</v>
      </c>
      <c r="E15" s="1254">
        <v>3.2503500000000001</v>
      </c>
      <c r="F15" s="1254">
        <v>4.5511800000000004</v>
      </c>
      <c r="G15" s="1254">
        <v>1.1971000000000001</v>
      </c>
      <c r="H15" s="1254">
        <v>5.1000000000000004E-3</v>
      </c>
      <c r="I15" s="1253">
        <v>-63.170120140907905</v>
      </c>
      <c r="J15" s="1252">
        <v>-99.573970428535631</v>
      </c>
      <c r="K15" s="1236"/>
      <c r="L15" s="1236"/>
      <c r="M15" s="1236"/>
      <c r="N15" s="1241"/>
    </row>
    <row r="16" spans="2:14" ht="15" customHeight="1">
      <c r="B16" s="1257">
        <v>9</v>
      </c>
      <c r="C16" s="1256" t="s">
        <v>1029</v>
      </c>
      <c r="D16" s="1255">
        <v>93.815797000000003</v>
      </c>
      <c r="E16" s="1254">
        <v>14.228776</v>
      </c>
      <c r="F16" s="1254">
        <v>82.080905000000001</v>
      </c>
      <c r="G16" s="1254">
        <v>15.091144</v>
      </c>
      <c r="H16" s="1254">
        <v>12.829189999999999</v>
      </c>
      <c r="I16" s="1253">
        <v>6.0607321388712592</v>
      </c>
      <c r="J16" s="1252">
        <v>-14.988618490420606</v>
      </c>
      <c r="K16" s="1236"/>
      <c r="L16" s="1236"/>
      <c r="M16" s="1236"/>
      <c r="N16" s="1241"/>
    </row>
    <row r="17" spans="2:14" ht="15" customHeight="1">
      <c r="B17" s="1257">
        <v>10</v>
      </c>
      <c r="C17" s="1256" t="s">
        <v>1028</v>
      </c>
      <c r="D17" s="1255">
        <v>950.17199399999981</v>
      </c>
      <c r="E17" s="1254">
        <v>390.88900899999999</v>
      </c>
      <c r="F17" s="1254">
        <v>971.19859899999994</v>
      </c>
      <c r="G17" s="1254">
        <v>406.46388300000001</v>
      </c>
      <c r="H17" s="1254">
        <v>262.16224</v>
      </c>
      <c r="I17" s="1253">
        <v>3.9844747847591862</v>
      </c>
      <c r="J17" s="1252">
        <v>-35.501713444980297</v>
      </c>
      <c r="K17" s="1236"/>
      <c r="L17" s="1236"/>
      <c r="M17" s="1236"/>
      <c r="N17" s="1241"/>
    </row>
    <row r="18" spans="2:14" ht="15" customHeight="1">
      <c r="B18" s="1257">
        <v>11</v>
      </c>
      <c r="C18" s="1256" t="s">
        <v>1027</v>
      </c>
      <c r="D18" s="1255">
        <v>16.181284999999999</v>
      </c>
      <c r="E18" s="1254">
        <v>2.2914699999999999</v>
      </c>
      <c r="F18" s="1254">
        <v>2.5525500000000001</v>
      </c>
      <c r="G18" s="1254">
        <v>2.52555</v>
      </c>
      <c r="H18" s="1254">
        <v>3.7812999999999999</v>
      </c>
      <c r="I18" s="1253">
        <v>10.215276656469442</v>
      </c>
      <c r="J18" s="1252">
        <v>49.721842766922066</v>
      </c>
      <c r="K18" s="1236"/>
      <c r="L18" s="1236"/>
      <c r="M18" s="1236"/>
      <c r="N18" s="1241"/>
    </row>
    <row r="19" spans="2:14" ht="15" customHeight="1">
      <c r="B19" s="1257">
        <v>12</v>
      </c>
      <c r="C19" s="1256" t="s">
        <v>1026</v>
      </c>
      <c r="D19" s="1255">
        <v>246.36623000000003</v>
      </c>
      <c r="E19" s="1254">
        <v>141.15449100000001</v>
      </c>
      <c r="F19" s="1254">
        <v>209.93287999999998</v>
      </c>
      <c r="G19" s="1254">
        <v>101.625874</v>
      </c>
      <c r="H19" s="1254">
        <v>27.204521</v>
      </c>
      <c r="I19" s="1253">
        <v>-28.003796917804053</v>
      </c>
      <c r="J19" s="1252">
        <v>-73.230713863282489</v>
      </c>
      <c r="K19" s="1236"/>
      <c r="L19" s="1236"/>
      <c r="M19" s="1236"/>
      <c r="N19" s="1241"/>
    </row>
    <row r="20" spans="2:14" ht="15" customHeight="1">
      <c r="B20" s="1257">
        <v>13</v>
      </c>
      <c r="C20" s="1256" t="s">
        <v>1025</v>
      </c>
      <c r="D20" s="1255">
        <v>0</v>
      </c>
      <c r="E20" s="1254">
        <v>0</v>
      </c>
      <c r="F20" s="1254">
        <v>0</v>
      </c>
      <c r="G20" s="1254">
        <v>0</v>
      </c>
      <c r="H20" s="1254">
        <v>0</v>
      </c>
      <c r="I20" s="1253" t="s">
        <v>147</v>
      </c>
      <c r="J20" s="1252" t="s">
        <v>147</v>
      </c>
      <c r="K20" s="1236"/>
      <c r="L20" s="1236"/>
      <c r="M20" s="1236"/>
      <c r="N20" s="1241"/>
    </row>
    <row r="21" spans="2:14" ht="15" customHeight="1">
      <c r="B21" s="1257">
        <v>14</v>
      </c>
      <c r="C21" s="1256" t="s">
        <v>1024</v>
      </c>
      <c r="D21" s="1255">
        <v>119.402146</v>
      </c>
      <c r="E21" s="1254">
        <v>50.084809999999997</v>
      </c>
      <c r="F21" s="1254">
        <v>82.715326000000005</v>
      </c>
      <c r="G21" s="1254">
        <v>42.654526000000004</v>
      </c>
      <c r="H21" s="1254">
        <v>1.2</v>
      </c>
      <c r="I21" s="1253">
        <v>-14.835404187417282</v>
      </c>
      <c r="J21" s="1252">
        <v>-97.186699484129775</v>
      </c>
      <c r="K21" s="1236"/>
      <c r="L21" s="1236"/>
      <c r="M21" s="1236"/>
      <c r="N21" s="1241"/>
    </row>
    <row r="22" spans="2:14" ht="15" customHeight="1">
      <c r="B22" s="1257">
        <v>15</v>
      </c>
      <c r="C22" s="1256" t="s">
        <v>1023</v>
      </c>
      <c r="D22" s="1255">
        <v>701.32284099999993</v>
      </c>
      <c r="E22" s="1254">
        <v>257.37977100000001</v>
      </c>
      <c r="F22" s="1254">
        <v>497.32837600000005</v>
      </c>
      <c r="G22" s="1254">
        <v>273.13462700000002</v>
      </c>
      <c r="H22" s="1254">
        <v>235.96993800000001</v>
      </c>
      <c r="I22" s="1253">
        <v>6.1212487441369348</v>
      </c>
      <c r="J22" s="1252">
        <v>-13.606729182675181</v>
      </c>
      <c r="K22" s="1236"/>
      <c r="L22" s="1236"/>
      <c r="M22" s="1236"/>
      <c r="N22" s="1241"/>
    </row>
    <row r="23" spans="2:14" ht="15" customHeight="1">
      <c r="B23" s="1257">
        <v>16</v>
      </c>
      <c r="C23" s="1256" t="s">
        <v>1022</v>
      </c>
      <c r="D23" s="1255">
        <v>39.153072999999992</v>
      </c>
      <c r="E23" s="1254">
        <v>18.976661</v>
      </c>
      <c r="F23" s="1254">
        <v>50.949212000000003</v>
      </c>
      <c r="G23" s="1254">
        <v>25.709885999999997</v>
      </c>
      <c r="H23" s="1254">
        <v>46.876674999999999</v>
      </c>
      <c r="I23" s="1253">
        <v>35.481610806031682</v>
      </c>
      <c r="J23" s="1252">
        <v>82.329377111979426</v>
      </c>
      <c r="K23" s="1236"/>
      <c r="L23" s="1236"/>
      <c r="M23" s="1236"/>
      <c r="N23" s="1241"/>
    </row>
    <row r="24" spans="2:14" ht="15" customHeight="1">
      <c r="B24" s="1257">
        <v>17</v>
      </c>
      <c r="C24" s="1256" t="s">
        <v>978</v>
      </c>
      <c r="D24" s="1255">
        <v>728.50178499999993</v>
      </c>
      <c r="E24" s="1254">
        <v>141.63157799999999</v>
      </c>
      <c r="F24" s="1254">
        <v>723.425884</v>
      </c>
      <c r="G24" s="1254">
        <v>276.276634</v>
      </c>
      <c r="H24" s="1254">
        <v>162.98846800000001</v>
      </c>
      <c r="I24" s="1253">
        <v>95.067115611745862</v>
      </c>
      <c r="J24" s="1252">
        <v>-41.005337425676039</v>
      </c>
      <c r="K24" s="1236"/>
      <c r="L24" s="1236"/>
      <c r="M24" s="1236"/>
      <c r="N24" s="1241"/>
    </row>
    <row r="25" spans="2:14" ht="15" customHeight="1">
      <c r="B25" s="1257">
        <v>18</v>
      </c>
      <c r="C25" s="1256" t="s">
        <v>985</v>
      </c>
      <c r="D25" s="1255">
        <v>4738.459237</v>
      </c>
      <c r="E25" s="1254">
        <v>1780.878465</v>
      </c>
      <c r="F25" s="1254">
        <v>4549.8538099999996</v>
      </c>
      <c r="G25" s="1254">
        <v>1861.9248329999998</v>
      </c>
      <c r="H25" s="1254">
        <v>1567.9048940000002</v>
      </c>
      <c r="I25" s="1253">
        <v>4.5509207726873058</v>
      </c>
      <c r="J25" s="1252">
        <v>-15.791181995583798</v>
      </c>
      <c r="K25" s="1236"/>
      <c r="L25" s="1236"/>
      <c r="M25" s="1236"/>
      <c r="N25" s="1241"/>
    </row>
    <row r="26" spans="2:14" ht="15" customHeight="1">
      <c r="B26" s="1257">
        <v>19</v>
      </c>
      <c r="C26" s="1256" t="s">
        <v>988</v>
      </c>
      <c r="D26" s="1255">
        <v>4643.5403120000001</v>
      </c>
      <c r="E26" s="1254">
        <v>1832.091574</v>
      </c>
      <c r="F26" s="1254">
        <v>5811.4162900000001</v>
      </c>
      <c r="G26" s="1254">
        <v>2024.5729400000002</v>
      </c>
      <c r="H26" s="1254">
        <v>2240.2490229999999</v>
      </c>
      <c r="I26" s="1253">
        <v>10.506099625782156</v>
      </c>
      <c r="J26" s="1252">
        <v>10.652917399952983</v>
      </c>
      <c r="K26" s="1236"/>
      <c r="L26" s="1236"/>
      <c r="M26" s="1236"/>
      <c r="N26" s="1241"/>
    </row>
    <row r="27" spans="2:14" ht="15" customHeight="1">
      <c r="B27" s="1257"/>
      <c r="C27" s="1256" t="s">
        <v>1021</v>
      </c>
      <c r="D27" s="1255">
        <v>220.055115</v>
      </c>
      <c r="E27" s="1254">
        <v>88.466581000000005</v>
      </c>
      <c r="F27" s="1254">
        <v>318.42295600000006</v>
      </c>
      <c r="G27" s="1254">
        <v>108.83159400000001</v>
      </c>
      <c r="H27" s="1254">
        <v>122.61549599999999</v>
      </c>
      <c r="I27" s="1253">
        <v>23.020006843036029</v>
      </c>
      <c r="J27" s="1252">
        <v>12.665349732909334</v>
      </c>
      <c r="K27" s="1236"/>
      <c r="L27" s="1236"/>
      <c r="M27" s="1236"/>
      <c r="N27" s="1241"/>
    </row>
    <row r="28" spans="2:14" ht="15" customHeight="1">
      <c r="B28" s="1257"/>
      <c r="C28" s="1256" t="s">
        <v>1020</v>
      </c>
      <c r="D28" s="1255">
        <v>4419.3611970000002</v>
      </c>
      <c r="E28" s="1254">
        <v>1742.4009930000002</v>
      </c>
      <c r="F28" s="1254">
        <v>5492.9933339999998</v>
      </c>
      <c r="G28" s="1254">
        <v>1915.7413460000002</v>
      </c>
      <c r="H28" s="1254">
        <v>2117.633527</v>
      </c>
      <c r="I28" s="1253">
        <v>9.9483616972433566</v>
      </c>
      <c r="J28" s="1252">
        <v>10.538592875366163</v>
      </c>
      <c r="K28" s="1236"/>
      <c r="L28" s="1236"/>
      <c r="M28" s="1236"/>
      <c r="N28" s="1241"/>
    </row>
    <row r="29" spans="2:14" ht="15" customHeight="1">
      <c r="B29" s="1257"/>
      <c r="C29" s="1256" t="s">
        <v>1019</v>
      </c>
      <c r="D29" s="1255">
        <v>4.1240000000000006</v>
      </c>
      <c r="E29" s="1254">
        <v>1.224</v>
      </c>
      <c r="F29" s="1254">
        <v>0</v>
      </c>
      <c r="G29" s="1254">
        <v>0</v>
      </c>
      <c r="H29" s="1254">
        <v>0</v>
      </c>
      <c r="I29" s="1253" t="s">
        <v>147</v>
      </c>
      <c r="J29" s="1252" t="s">
        <v>147</v>
      </c>
      <c r="K29" s="1236"/>
      <c r="L29" s="1236"/>
      <c r="M29" s="1236"/>
      <c r="N29" s="1241"/>
    </row>
    <row r="30" spans="2:14" ht="15" customHeight="1">
      <c r="B30" s="1257">
        <v>20</v>
      </c>
      <c r="C30" s="1256" t="s">
        <v>1018</v>
      </c>
      <c r="D30" s="1255">
        <v>68.73</v>
      </c>
      <c r="E30" s="1254">
        <v>33.630000000000003</v>
      </c>
      <c r="F30" s="1254">
        <v>10.060434000000001</v>
      </c>
      <c r="G30" s="1254">
        <v>2.56419</v>
      </c>
      <c r="H30" s="1254">
        <v>5.002936</v>
      </c>
      <c r="I30" s="1253">
        <v>-92.375289919714547</v>
      </c>
      <c r="J30" s="1252">
        <v>95.107850822286963</v>
      </c>
      <c r="K30" s="1236"/>
      <c r="L30" s="1236"/>
      <c r="M30" s="1236"/>
      <c r="N30" s="1241"/>
    </row>
    <row r="31" spans="2:14" ht="15" customHeight="1">
      <c r="B31" s="1257">
        <v>21</v>
      </c>
      <c r="C31" s="1256" t="s">
        <v>1017</v>
      </c>
      <c r="D31" s="1255">
        <v>7.8176379999999988</v>
      </c>
      <c r="E31" s="1254">
        <v>7.8176379999999988</v>
      </c>
      <c r="F31" s="1254">
        <v>0</v>
      </c>
      <c r="G31" s="1254">
        <v>0</v>
      </c>
      <c r="H31" s="1254">
        <v>1.556</v>
      </c>
      <c r="I31" s="1253">
        <v>-100</v>
      </c>
      <c r="J31" s="1252" t="s">
        <v>147</v>
      </c>
      <c r="K31" s="1236"/>
      <c r="L31" s="1236"/>
      <c r="M31" s="1236"/>
      <c r="N31" s="1241"/>
    </row>
    <row r="32" spans="2:14" ht="15" customHeight="1">
      <c r="B32" s="1257">
        <v>22</v>
      </c>
      <c r="C32" s="1256" t="s">
        <v>1016</v>
      </c>
      <c r="D32" s="1255">
        <v>53.240433999999993</v>
      </c>
      <c r="E32" s="1254">
        <v>23.776900999999999</v>
      </c>
      <c r="F32" s="1254">
        <v>51.560067000000004</v>
      </c>
      <c r="G32" s="1254">
        <v>18.419025000000001</v>
      </c>
      <c r="H32" s="1254">
        <v>24.313873000000001</v>
      </c>
      <c r="I32" s="1253">
        <v>-22.533954277725257</v>
      </c>
      <c r="J32" s="1252">
        <v>32.004126168458953</v>
      </c>
      <c r="K32" s="1236"/>
      <c r="L32" s="1236"/>
      <c r="M32" s="1236"/>
      <c r="N32" s="1241"/>
    </row>
    <row r="33" spans="2:14" ht="15" customHeight="1">
      <c r="B33" s="1257">
        <v>23</v>
      </c>
      <c r="C33" s="1256" t="s">
        <v>979</v>
      </c>
      <c r="D33" s="1255">
        <v>743.27689400000008</v>
      </c>
      <c r="E33" s="1254">
        <v>474.42083600000001</v>
      </c>
      <c r="F33" s="1254">
        <v>734.03962399999989</v>
      </c>
      <c r="G33" s="1254">
        <v>450.17701200000005</v>
      </c>
      <c r="H33" s="1254">
        <v>566.09395000000006</v>
      </c>
      <c r="I33" s="1253">
        <v>-5.1101937689768704</v>
      </c>
      <c r="J33" s="1252">
        <v>25.749190853841284</v>
      </c>
      <c r="K33" s="1236"/>
      <c r="L33" s="1236"/>
      <c r="M33" s="1236"/>
      <c r="N33" s="1241"/>
    </row>
    <row r="34" spans="2:14" ht="15" customHeight="1">
      <c r="B34" s="1257">
        <v>24</v>
      </c>
      <c r="C34" s="1256" t="s">
        <v>1015</v>
      </c>
      <c r="D34" s="1255">
        <v>31.617248000000004</v>
      </c>
      <c r="E34" s="1254">
        <v>5.5228479999999998</v>
      </c>
      <c r="F34" s="1254">
        <v>29.837589999999999</v>
      </c>
      <c r="G34" s="1254">
        <v>13.15296</v>
      </c>
      <c r="H34" s="1254">
        <v>8.1088000000000005</v>
      </c>
      <c r="I34" s="1253">
        <v>138.15538649624256</v>
      </c>
      <c r="J34" s="1252">
        <v>-38.349998783543782</v>
      </c>
      <c r="K34" s="1236"/>
      <c r="L34" s="1236"/>
      <c r="M34" s="1236"/>
      <c r="N34" s="1241"/>
    </row>
    <row r="35" spans="2:14" ht="15" customHeight="1">
      <c r="B35" s="1257">
        <v>25</v>
      </c>
      <c r="C35" s="1256" t="s">
        <v>976</v>
      </c>
      <c r="D35" s="1255">
        <v>537.17245700000001</v>
      </c>
      <c r="E35" s="1254">
        <v>207.08611300000001</v>
      </c>
      <c r="F35" s="1254">
        <v>791.50769500000001</v>
      </c>
      <c r="G35" s="1254">
        <v>320.77728000000002</v>
      </c>
      <c r="H35" s="1254">
        <v>373.41896699999995</v>
      </c>
      <c r="I35" s="1253">
        <v>54.900430237927168</v>
      </c>
      <c r="J35" s="1252">
        <v>16.410665680561891</v>
      </c>
      <c r="K35" s="1236"/>
      <c r="L35" s="1236"/>
      <c r="M35" s="1236"/>
      <c r="N35" s="1241"/>
    </row>
    <row r="36" spans="2:14" ht="15" customHeight="1">
      <c r="B36" s="1257">
        <v>26</v>
      </c>
      <c r="C36" s="1256" t="s">
        <v>980</v>
      </c>
      <c r="D36" s="1255">
        <v>1480.750002</v>
      </c>
      <c r="E36" s="1254">
        <v>591.29064199999993</v>
      </c>
      <c r="F36" s="1254">
        <v>1608.104673</v>
      </c>
      <c r="G36" s="1254">
        <v>692.02692400000001</v>
      </c>
      <c r="H36" s="1254">
        <v>625.77364699999998</v>
      </c>
      <c r="I36" s="1253">
        <v>17.036677877949586</v>
      </c>
      <c r="J36" s="1252">
        <v>-9.5738004840979301</v>
      </c>
      <c r="K36" s="1236"/>
      <c r="L36" s="1236"/>
      <c r="M36" s="1236"/>
      <c r="N36" s="1241"/>
    </row>
    <row r="37" spans="2:14" ht="15" customHeight="1">
      <c r="B37" s="1257">
        <v>27</v>
      </c>
      <c r="C37" s="1256" t="s">
        <v>1014</v>
      </c>
      <c r="D37" s="1255">
        <v>1.9122399999999999</v>
      </c>
      <c r="E37" s="1254">
        <v>0.96199999999999997</v>
      </c>
      <c r="F37" s="1254">
        <v>42.312079000000011</v>
      </c>
      <c r="G37" s="1254">
        <v>18.101904000000001</v>
      </c>
      <c r="H37" s="1254">
        <v>1.4010499999999999</v>
      </c>
      <c r="I37" s="1253" t="s">
        <v>147</v>
      </c>
      <c r="J37" s="1252">
        <v>-92.260206440162321</v>
      </c>
      <c r="K37" s="1236"/>
      <c r="L37" s="1236"/>
      <c r="M37" s="1236"/>
      <c r="N37" s="1241"/>
    </row>
    <row r="38" spans="2:14" ht="15" customHeight="1">
      <c r="B38" s="1257">
        <v>28</v>
      </c>
      <c r="C38" s="1256" t="s">
        <v>1013</v>
      </c>
      <c r="D38" s="1255">
        <v>13.430862999999997</v>
      </c>
      <c r="E38" s="1254">
        <v>12.430862999999997</v>
      </c>
      <c r="F38" s="1254">
        <v>7.8628440000000008</v>
      </c>
      <c r="G38" s="1254">
        <v>0</v>
      </c>
      <c r="H38" s="1254">
        <v>3.6955249999999999</v>
      </c>
      <c r="I38" s="1253">
        <v>-100</v>
      </c>
      <c r="J38" s="1258" t="s">
        <v>147</v>
      </c>
      <c r="K38" s="1236"/>
      <c r="L38" s="1236"/>
      <c r="M38" s="1236"/>
      <c r="N38" s="1241"/>
    </row>
    <row r="39" spans="2:14" ht="15" customHeight="1">
      <c r="B39" s="1257">
        <v>29</v>
      </c>
      <c r="C39" s="1256" t="s">
        <v>983</v>
      </c>
      <c r="D39" s="1255">
        <v>80.244634000000005</v>
      </c>
      <c r="E39" s="1254">
        <v>31.495604</v>
      </c>
      <c r="F39" s="1254">
        <v>113.464872</v>
      </c>
      <c r="G39" s="1254">
        <v>61.167130999999998</v>
      </c>
      <c r="H39" s="1254">
        <v>55.420988999999999</v>
      </c>
      <c r="I39" s="1253">
        <v>94.208471125049698</v>
      </c>
      <c r="J39" s="1252">
        <v>-9.3941662884270301</v>
      </c>
      <c r="K39" s="1236"/>
      <c r="L39" s="1236"/>
      <c r="M39" s="1236"/>
      <c r="N39" s="1241"/>
    </row>
    <row r="40" spans="2:14" ht="15" customHeight="1">
      <c r="B40" s="1257">
        <v>30</v>
      </c>
      <c r="C40" s="1256" t="s">
        <v>1012</v>
      </c>
      <c r="D40" s="1255">
        <v>22.104836000000002</v>
      </c>
      <c r="E40" s="1254">
        <v>16.815936000000001</v>
      </c>
      <c r="F40" s="1254">
        <v>2.5923400000000001</v>
      </c>
      <c r="G40" s="1254">
        <v>1.5569</v>
      </c>
      <c r="H40" s="1254">
        <v>0</v>
      </c>
      <c r="I40" s="1253">
        <v>-90.741520424435492</v>
      </c>
      <c r="J40" s="1252">
        <v>-100</v>
      </c>
      <c r="K40" s="1236"/>
      <c r="L40" s="1236"/>
      <c r="M40" s="1236"/>
      <c r="N40" s="1241"/>
    </row>
    <row r="41" spans="2:14" ht="15" customHeight="1">
      <c r="B41" s="1257">
        <v>31</v>
      </c>
      <c r="C41" s="1256" t="s">
        <v>1011</v>
      </c>
      <c r="D41" s="1255">
        <v>3665.1432309999996</v>
      </c>
      <c r="E41" s="1254">
        <v>1206.374055</v>
      </c>
      <c r="F41" s="1254">
        <v>6159.6351059999997</v>
      </c>
      <c r="G41" s="1254">
        <v>2291.3161060000002</v>
      </c>
      <c r="H41" s="1254">
        <v>2257.311162</v>
      </c>
      <c r="I41" s="1253">
        <v>89.934133323183943</v>
      </c>
      <c r="J41" s="1252">
        <v>-1.4840791242620668</v>
      </c>
      <c r="K41" s="1236"/>
      <c r="L41" s="1236"/>
      <c r="M41" s="1236"/>
      <c r="N41" s="1241"/>
    </row>
    <row r="42" spans="2:14" ht="15" customHeight="1">
      <c r="B42" s="1257">
        <v>32</v>
      </c>
      <c r="C42" s="1256" t="s">
        <v>982</v>
      </c>
      <c r="D42" s="1255">
        <v>0.05</v>
      </c>
      <c r="E42" s="1254">
        <v>0</v>
      </c>
      <c r="F42" s="1254">
        <v>0.23600000000000002</v>
      </c>
      <c r="G42" s="1254">
        <v>0.14550000000000002</v>
      </c>
      <c r="H42" s="1254">
        <v>2.2499999999999999E-2</v>
      </c>
      <c r="I42" s="1253" t="s">
        <v>147</v>
      </c>
      <c r="J42" s="1252" t="s">
        <v>147</v>
      </c>
      <c r="K42" s="1236"/>
      <c r="L42" s="1236"/>
      <c r="M42" s="1236"/>
      <c r="N42" s="1241"/>
    </row>
    <row r="43" spans="2:14" ht="15" customHeight="1">
      <c r="B43" s="1257">
        <v>33</v>
      </c>
      <c r="C43" s="1256" t="s">
        <v>1010</v>
      </c>
      <c r="D43" s="1255">
        <v>0</v>
      </c>
      <c r="E43" s="1254">
        <v>0</v>
      </c>
      <c r="F43" s="1254">
        <v>0.83199999999999996</v>
      </c>
      <c r="G43" s="1254">
        <v>0</v>
      </c>
      <c r="H43" s="1254">
        <v>0</v>
      </c>
      <c r="I43" s="1253" t="s">
        <v>147</v>
      </c>
      <c r="J43" s="1252" t="s">
        <v>147</v>
      </c>
      <c r="K43" s="1236"/>
      <c r="L43" s="1236"/>
      <c r="M43" s="1236"/>
      <c r="N43" s="1241"/>
    </row>
    <row r="44" spans="2:14" ht="15" customHeight="1">
      <c r="B44" s="1257">
        <v>34</v>
      </c>
      <c r="C44" s="1256" t="s">
        <v>1009</v>
      </c>
      <c r="D44" s="1255">
        <v>147.530168</v>
      </c>
      <c r="E44" s="1254">
        <v>75.843332000000004</v>
      </c>
      <c r="F44" s="1254">
        <v>174.36774700000001</v>
      </c>
      <c r="G44" s="1254">
        <v>101.41132300000001</v>
      </c>
      <c r="H44" s="1254">
        <v>110.958169</v>
      </c>
      <c r="I44" s="1253">
        <v>33.711587196617387</v>
      </c>
      <c r="J44" s="1252">
        <v>9.413984274714565</v>
      </c>
      <c r="K44" s="1236"/>
      <c r="L44" s="1236"/>
      <c r="M44" s="1236"/>
      <c r="N44" s="1241"/>
    </row>
    <row r="45" spans="2:14" ht="15" customHeight="1">
      <c r="B45" s="1257">
        <v>35</v>
      </c>
      <c r="C45" s="1256" t="s">
        <v>1008</v>
      </c>
      <c r="D45" s="1255">
        <v>11.515940000000001</v>
      </c>
      <c r="E45" s="1254">
        <v>8.6159400000000002</v>
      </c>
      <c r="F45" s="1254">
        <v>0</v>
      </c>
      <c r="G45" s="1254">
        <v>0</v>
      </c>
      <c r="H45" s="1254">
        <v>0</v>
      </c>
      <c r="I45" s="1253" t="s">
        <v>147</v>
      </c>
      <c r="J45" s="1258" t="s">
        <v>147</v>
      </c>
      <c r="K45" s="1236"/>
      <c r="L45" s="1236"/>
      <c r="M45" s="1236"/>
      <c r="N45" s="1241"/>
    </row>
    <row r="46" spans="2:14" ht="15" customHeight="1">
      <c r="B46" s="1257">
        <v>36</v>
      </c>
      <c r="C46" s="1256" t="s">
        <v>974</v>
      </c>
      <c r="D46" s="1255">
        <v>1581.0461009999999</v>
      </c>
      <c r="E46" s="1254">
        <v>625.16444799999999</v>
      </c>
      <c r="F46" s="1254">
        <v>1385.560465</v>
      </c>
      <c r="G46" s="1254">
        <v>457.72587800000002</v>
      </c>
      <c r="H46" s="1254">
        <v>349.75218100000001</v>
      </c>
      <c r="I46" s="1253">
        <v>-26.783124110090156</v>
      </c>
      <c r="J46" s="1252">
        <v>-23.589161589854442</v>
      </c>
      <c r="K46" s="1236"/>
      <c r="L46" s="1236"/>
      <c r="M46" s="1236"/>
      <c r="N46" s="1241"/>
    </row>
    <row r="47" spans="2:14" ht="15" customHeight="1">
      <c r="B47" s="1257">
        <v>37</v>
      </c>
      <c r="C47" s="1256" t="s">
        <v>1007</v>
      </c>
      <c r="D47" s="1255">
        <v>0</v>
      </c>
      <c r="E47" s="1254">
        <v>0</v>
      </c>
      <c r="F47" s="1254">
        <v>0</v>
      </c>
      <c r="G47" s="1254">
        <v>0</v>
      </c>
      <c r="H47" s="1254">
        <v>0</v>
      </c>
      <c r="I47" s="1253" t="s">
        <v>147</v>
      </c>
      <c r="J47" s="1252" t="s">
        <v>147</v>
      </c>
      <c r="K47" s="1236"/>
      <c r="L47" s="1236"/>
      <c r="M47" s="1236"/>
      <c r="N47" s="1241"/>
    </row>
    <row r="48" spans="2:14" ht="15" customHeight="1">
      <c r="B48" s="1257">
        <v>38</v>
      </c>
      <c r="C48" s="1256" t="s">
        <v>977</v>
      </c>
      <c r="D48" s="1255">
        <v>1247.6394010000001</v>
      </c>
      <c r="E48" s="1254">
        <v>624.74854600000003</v>
      </c>
      <c r="F48" s="1254">
        <v>906.50298899999996</v>
      </c>
      <c r="G48" s="1254">
        <v>479.35241299999996</v>
      </c>
      <c r="H48" s="1254">
        <v>440.38401599999997</v>
      </c>
      <c r="I48" s="1253">
        <v>-23.272744519520671</v>
      </c>
      <c r="J48" s="1252">
        <v>-8.1293837150247015</v>
      </c>
      <c r="K48" s="1236"/>
      <c r="L48" s="1236"/>
      <c r="M48" s="1236"/>
      <c r="N48" s="1241"/>
    </row>
    <row r="49" spans="2:14" ht="15" customHeight="1">
      <c r="B49" s="1257">
        <v>39</v>
      </c>
      <c r="C49" s="1256" t="s">
        <v>1006</v>
      </c>
      <c r="D49" s="1255">
        <v>274.50222300000001</v>
      </c>
      <c r="E49" s="1254">
        <v>108.93499300000001</v>
      </c>
      <c r="F49" s="1254">
        <v>189.89267999999998</v>
      </c>
      <c r="G49" s="1254">
        <v>66.924622999999997</v>
      </c>
      <c r="H49" s="1254">
        <v>54.353030000000004</v>
      </c>
      <c r="I49" s="1253">
        <v>-38.564623582433242</v>
      </c>
      <c r="J49" s="1252">
        <v>-18.78470499564861</v>
      </c>
      <c r="K49" s="1236"/>
      <c r="L49" s="1236"/>
      <c r="M49" s="1236"/>
      <c r="N49" s="1241"/>
    </row>
    <row r="50" spans="2:14" ht="15" customHeight="1">
      <c r="B50" s="1257">
        <v>40</v>
      </c>
      <c r="C50" s="1256" t="s">
        <v>1005</v>
      </c>
      <c r="D50" s="1255">
        <v>0.96677900000000005</v>
      </c>
      <c r="E50" s="1254">
        <v>0.193305</v>
      </c>
      <c r="F50" s="1254">
        <v>0.71428899999999995</v>
      </c>
      <c r="G50" s="1254">
        <v>0.532528</v>
      </c>
      <c r="H50" s="1254">
        <v>0</v>
      </c>
      <c r="I50" s="1253">
        <v>175.48589017355994</v>
      </c>
      <c r="J50" s="1252">
        <v>-100</v>
      </c>
      <c r="K50" s="1236"/>
      <c r="L50" s="1236"/>
      <c r="M50" s="1236"/>
      <c r="N50" s="1241"/>
    </row>
    <row r="51" spans="2:14" ht="15" customHeight="1">
      <c r="B51" s="1257">
        <v>41</v>
      </c>
      <c r="C51" s="1256" t="s">
        <v>1004</v>
      </c>
      <c r="D51" s="1255">
        <v>0</v>
      </c>
      <c r="E51" s="1254">
        <v>0</v>
      </c>
      <c r="F51" s="1254">
        <v>0</v>
      </c>
      <c r="G51" s="1254">
        <v>0</v>
      </c>
      <c r="H51" s="1254">
        <v>0</v>
      </c>
      <c r="I51" s="1253" t="s">
        <v>147</v>
      </c>
      <c r="J51" s="1252" t="s">
        <v>147</v>
      </c>
      <c r="K51" s="1236"/>
      <c r="L51" s="1236"/>
      <c r="M51" s="1236"/>
      <c r="N51" s="1241"/>
    </row>
    <row r="52" spans="2:14" ht="15" customHeight="1">
      <c r="B52" s="1257">
        <v>42</v>
      </c>
      <c r="C52" s="1256" t="s">
        <v>1003</v>
      </c>
      <c r="D52" s="1255">
        <v>320.99762099999998</v>
      </c>
      <c r="E52" s="1254">
        <v>97.470032000000003</v>
      </c>
      <c r="F52" s="1254">
        <v>312.442387</v>
      </c>
      <c r="G52" s="1254">
        <v>62.995527999999993</v>
      </c>
      <c r="H52" s="1254">
        <v>59.804887000000008</v>
      </c>
      <c r="I52" s="1253">
        <v>-35.369336905521905</v>
      </c>
      <c r="J52" s="1252">
        <v>-5.0648690491172346</v>
      </c>
      <c r="K52" s="1236"/>
      <c r="L52" s="1236"/>
      <c r="M52" s="1236"/>
      <c r="N52" s="1241"/>
    </row>
    <row r="53" spans="2:14" ht="15" customHeight="1">
      <c r="B53" s="1257">
        <v>43</v>
      </c>
      <c r="C53" s="1256" t="s">
        <v>1002</v>
      </c>
      <c r="D53" s="1255">
        <v>3204.0066549999997</v>
      </c>
      <c r="E53" s="1254">
        <v>1228.7387999999999</v>
      </c>
      <c r="F53" s="1254">
        <v>3420.4740070000007</v>
      </c>
      <c r="G53" s="1254">
        <v>1336.1653710000001</v>
      </c>
      <c r="H53" s="1254">
        <v>1410.152728</v>
      </c>
      <c r="I53" s="1253">
        <v>8.7428321625393721</v>
      </c>
      <c r="J53" s="1252">
        <v>5.5372904137327623</v>
      </c>
      <c r="K53" s="1236"/>
      <c r="L53" s="1236"/>
      <c r="M53" s="1236"/>
      <c r="N53" s="1241"/>
    </row>
    <row r="54" spans="2:14" ht="15" customHeight="1">
      <c r="B54" s="1257">
        <v>44</v>
      </c>
      <c r="C54" s="1256" t="s">
        <v>1001</v>
      </c>
      <c r="D54" s="1255">
        <v>636.12288799999999</v>
      </c>
      <c r="E54" s="1254">
        <v>281.24863900000003</v>
      </c>
      <c r="F54" s="1254">
        <v>754.70392499999991</v>
      </c>
      <c r="G54" s="1254">
        <v>249.68496099999999</v>
      </c>
      <c r="H54" s="1254">
        <v>439.75944599999997</v>
      </c>
      <c r="I54" s="1253">
        <v>-11.222695374536556</v>
      </c>
      <c r="J54" s="1252">
        <v>76.125724288216134</v>
      </c>
      <c r="K54" s="1236"/>
      <c r="L54" s="1236"/>
      <c r="M54" s="1236"/>
      <c r="N54" s="1241"/>
    </row>
    <row r="55" spans="2:14" ht="15" customHeight="1">
      <c r="B55" s="1257">
        <v>45</v>
      </c>
      <c r="C55" s="1256" t="s">
        <v>975</v>
      </c>
      <c r="D55" s="1255">
        <v>762.70283500000005</v>
      </c>
      <c r="E55" s="1254">
        <v>299.09475800000001</v>
      </c>
      <c r="F55" s="1254">
        <v>815.8509210000002</v>
      </c>
      <c r="G55" s="1254">
        <v>386.73652800000008</v>
      </c>
      <c r="H55" s="1254">
        <v>370.65977700000008</v>
      </c>
      <c r="I55" s="1253">
        <v>29.302342370039156</v>
      </c>
      <c r="J55" s="1252">
        <v>-4.1570293561719183</v>
      </c>
      <c r="K55" s="1236"/>
      <c r="L55" s="1236"/>
      <c r="M55" s="1236"/>
      <c r="N55" s="1241"/>
    </row>
    <row r="56" spans="2:14" ht="15" customHeight="1">
      <c r="B56" s="1257">
        <v>46</v>
      </c>
      <c r="C56" s="1256" t="s">
        <v>1000</v>
      </c>
      <c r="D56" s="1255">
        <v>2.1643119999999998</v>
      </c>
      <c r="E56" s="1254">
        <v>0.18931200000000001</v>
      </c>
      <c r="F56" s="1254">
        <v>0.56000000000000005</v>
      </c>
      <c r="G56" s="1254">
        <v>0</v>
      </c>
      <c r="H56" s="1254">
        <v>2.955E-2</v>
      </c>
      <c r="I56" s="1253" t="s">
        <v>147</v>
      </c>
      <c r="J56" s="1252" t="s">
        <v>147</v>
      </c>
      <c r="K56" s="1236"/>
      <c r="L56" s="1236"/>
      <c r="M56" s="1236"/>
      <c r="N56" s="1241"/>
    </row>
    <row r="57" spans="2:14" ht="15" customHeight="1">
      <c r="B57" s="1257">
        <v>47</v>
      </c>
      <c r="C57" s="1256" t="s">
        <v>999</v>
      </c>
      <c r="D57" s="1255">
        <v>96.884144000000006</v>
      </c>
      <c r="E57" s="1254">
        <v>55.721423999999999</v>
      </c>
      <c r="F57" s="1254">
        <v>122.47136</v>
      </c>
      <c r="G57" s="1254">
        <v>106.16760000000001</v>
      </c>
      <c r="H57" s="1254">
        <v>102.13339499999999</v>
      </c>
      <c r="I57" s="1253">
        <v>90.532819118190531</v>
      </c>
      <c r="J57" s="1252">
        <v>-3.7998457156420642</v>
      </c>
      <c r="K57" s="1236"/>
      <c r="L57" s="1236"/>
      <c r="M57" s="1236"/>
      <c r="N57" s="1241"/>
    </row>
    <row r="58" spans="2:14" ht="15" customHeight="1">
      <c r="B58" s="1257">
        <v>48</v>
      </c>
      <c r="C58" s="1256" t="s">
        <v>973</v>
      </c>
      <c r="D58" s="1255">
        <v>1964.2357650000001</v>
      </c>
      <c r="E58" s="1254">
        <v>626.52137600000003</v>
      </c>
      <c r="F58" s="1254">
        <v>2154.3160749999997</v>
      </c>
      <c r="G58" s="1254">
        <v>815.870543</v>
      </c>
      <c r="H58" s="1254">
        <v>305.75774000000001</v>
      </c>
      <c r="I58" s="1253">
        <v>30.222299550079526</v>
      </c>
      <c r="J58" s="1252">
        <v>-62.523743181643461</v>
      </c>
      <c r="K58" s="1236"/>
      <c r="L58" s="1236"/>
      <c r="M58" s="1236"/>
      <c r="N58" s="1241"/>
    </row>
    <row r="59" spans="2:14" ht="15" customHeight="1">
      <c r="B59" s="1257">
        <v>49</v>
      </c>
      <c r="C59" s="1256" t="s">
        <v>981</v>
      </c>
      <c r="D59" s="1255">
        <v>2780.1552430000002</v>
      </c>
      <c r="E59" s="1254">
        <v>1184.8544180000001</v>
      </c>
      <c r="F59" s="1254">
        <v>2950.9501519999999</v>
      </c>
      <c r="G59" s="1254">
        <v>1773.7428960000002</v>
      </c>
      <c r="H59" s="1254">
        <v>638.8831889999999</v>
      </c>
      <c r="I59" s="1253">
        <v>49.70133621934977</v>
      </c>
      <c r="J59" s="1252">
        <v>-63.981071301779025</v>
      </c>
      <c r="K59" s="1236"/>
      <c r="L59" s="1236"/>
      <c r="M59" s="1236"/>
      <c r="N59" s="1241"/>
    </row>
    <row r="60" spans="2:14" ht="15" customHeight="1">
      <c r="B60" s="1257">
        <v>50</v>
      </c>
      <c r="C60" s="1256" t="s">
        <v>991</v>
      </c>
      <c r="D60" s="1255">
        <v>0</v>
      </c>
      <c r="E60" s="1254">
        <v>0</v>
      </c>
      <c r="F60" s="1254">
        <v>10333.150989999998</v>
      </c>
      <c r="G60" s="1254">
        <v>1345.7281899999998</v>
      </c>
      <c r="H60" s="1254">
        <v>11520.286</v>
      </c>
      <c r="I60" s="1253" t="s">
        <v>147</v>
      </c>
      <c r="J60" s="1252">
        <v>756.06336298862868</v>
      </c>
      <c r="K60" s="1236"/>
      <c r="L60" s="1236"/>
      <c r="M60" s="1236"/>
      <c r="N60" s="1241"/>
    </row>
    <row r="61" spans="2:14" ht="15" customHeight="1">
      <c r="B61" s="1251"/>
      <c r="C61" s="1250" t="s">
        <v>998</v>
      </c>
      <c r="D61" s="1250">
        <v>8943.931934399985</v>
      </c>
      <c r="E61" s="1250">
        <v>3700.6001869999991</v>
      </c>
      <c r="F61" s="1250">
        <v>11601.857926999999</v>
      </c>
      <c r="G61" s="1250">
        <v>4234.681313</v>
      </c>
      <c r="H61" s="1250">
        <v>6277.0675820000024</v>
      </c>
      <c r="I61" s="1249">
        <v>14.432283927245052</v>
      </c>
      <c r="J61" s="1248">
        <v>48.22998752539192</v>
      </c>
      <c r="K61" s="1236"/>
      <c r="L61" s="1236"/>
      <c r="M61" s="1236"/>
      <c r="N61" s="1241"/>
    </row>
    <row r="62" spans="2:14" ht="15" customHeight="1" thickBot="1">
      <c r="B62" s="1247"/>
      <c r="C62" s="1246" t="s">
        <v>997</v>
      </c>
      <c r="D62" s="1246">
        <v>46719.809723399987</v>
      </c>
      <c r="E62" s="1245">
        <v>18159.035741999996</v>
      </c>
      <c r="F62" s="1244">
        <v>62731.803365</v>
      </c>
      <c r="G62" s="1244">
        <v>21917.566712999997</v>
      </c>
      <c r="H62" s="1244">
        <v>32565.988032000005</v>
      </c>
      <c r="I62" s="1243">
        <v>20.697855461052384</v>
      </c>
      <c r="J62" s="1242">
        <v>48.583957600932479</v>
      </c>
      <c r="K62" s="1236"/>
      <c r="L62" s="1236"/>
      <c r="M62" s="1236"/>
      <c r="N62" s="1241"/>
    </row>
    <row r="63" spans="2:14" ht="16.5" thickTop="1">
      <c r="B63" s="2290" t="s">
        <v>996</v>
      </c>
      <c r="C63" s="2290"/>
      <c r="D63" s="2290"/>
      <c r="E63" s="2290"/>
      <c r="F63" s="2290"/>
      <c r="G63" s="2290"/>
      <c r="H63" s="2290"/>
      <c r="I63" s="2290"/>
      <c r="J63" s="2290"/>
      <c r="L63" s="1236"/>
      <c r="M63" s="1236"/>
    </row>
    <row r="64" spans="2:14" ht="15" customHeight="1">
      <c r="B64" s="2291" t="s">
        <v>960</v>
      </c>
      <c r="C64" s="2291"/>
      <c r="D64" s="2291"/>
      <c r="E64" s="2291"/>
      <c r="F64" s="2291"/>
      <c r="G64" s="2291"/>
      <c r="H64" s="2291"/>
      <c r="I64" s="2291"/>
      <c r="J64" s="2291"/>
      <c r="L64" s="1236"/>
      <c r="M64" s="1236"/>
    </row>
    <row r="65" spans="2:13" ht="15" customHeight="1">
      <c r="B65" s="805"/>
      <c r="C65" s="805"/>
      <c r="D65" s="1240"/>
      <c r="E65" s="1240"/>
      <c r="F65" s="1240"/>
      <c r="G65" s="1240"/>
      <c r="H65" s="1240"/>
      <c r="I65" s="1239"/>
      <c r="J65" s="1239"/>
      <c r="L65" s="1236"/>
      <c r="M65" s="1236"/>
    </row>
    <row r="66" spans="2:13">
      <c r="D66" s="1238"/>
      <c r="E66" s="1238"/>
      <c r="F66" s="1238"/>
      <c r="G66" s="1238"/>
      <c r="H66" s="1238"/>
      <c r="I66" s="1238"/>
      <c r="J66" s="1238"/>
      <c r="L66" s="1236"/>
      <c r="M66" s="1236"/>
    </row>
    <row r="67" spans="2:13">
      <c r="D67" s="1236"/>
      <c r="E67" s="1236"/>
      <c r="F67" s="1236"/>
      <c r="G67" s="1236"/>
      <c r="H67" s="1236"/>
      <c r="I67" s="1237"/>
      <c r="J67" s="1237"/>
      <c r="L67" s="1236"/>
      <c r="M67" s="1236"/>
    </row>
    <row r="68" spans="2:13">
      <c r="D68" s="1237"/>
      <c r="E68" s="1237"/>
      <c r="F68" s="1237"/>
      <c r="G68" s="1237"/>
      <c r="H68" s="1237"/>
      <c r="I68" s="1237"/>
      <c r="J68" s="1237"/>
      <c r="K68" s="1237"/>
      <c r="L68" s="1236"/>
      <c r="M68" s="1236"/>
    </row>
    <row r="69" spans="2:13">
      <c r="L69" s="1236"/>
      <c r="M69" s="1236"/>
    </row>
    <row r="70" spans="2:13">
      <c r="L70" s="1236"/>
      <c r="M70" s="1236"/>
    </row>
    <row r="71" spans="2:13">
      <c r="L71" s="1236"/>
      <c r="M71" s="1236"/>
    </row>
    <row r="72" spans="2:13">
      <c r="L72" s="1236"/>
      <c r="M72" s="1236"/>
    </row>
    <row r="73" spans="2:13">
      <c r="L73" s="1236"/>
      <c r="M73" s="1236"/>
    </row>
    <row r="74" spans="2:13">
      <c r="L74" s="1236"/>
      <c r="M74" s="1236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H34" sqref="H34"/>
    </sheetView>
  </sheetViews>
  <sheetFormatPr defaultRowHeight="15.75"/>
  <cols>
    <col min="1" max="1" width="4.7109375" style="1235" customWidth="1"/>
    <col min="2" max="2" width="5.140625" style="1235" bestFit="1" customWidth="1"/>
    <col min="3" max="3" width="34" style="1235" customWidth="1"/>
    <col min="4" max="8" width="14.7109375" style="1235" customWidth="1"/>
    <col min="9" max="10" width="9.5703125" style="1235" customWidth="1"/>
    <col min="11" max="252" width="9.140625" style="1235"/>
    <col min="253" max="253" width="5" style="1235" customWidth="1"/>
    <col min="254" max="254" width="31.28515625" style="1235" bestFit="1" customWidth="1"/>
    <col min="255" max="255" width="9.140625" style="1235" customWidth="1"/>
    <col min="256" max="257" width="10.42578125" style="1235" customWidth="1"/>
    <col min="258" max="258" width="11.42578125" style="1235" customWidth="1"/>
    <col min="259" max="259" width="11.140625" style="1235" customWidth="1"/>
    <col min="260" max="260" width="9.7109375" style="1235" customWidth="1"/>
    <col min="261" max="261" width="9.5703125" style="1235" customWidth="1"/>
    <col min="262" max="262" width="9.140625" style="1235"/>
    <col min="263" max="263" width="7.28515625" style="1235" customWidth="1"/>
    <col min="264" max="508" width="9.140625" style="1235"/>
    <col min="509" max="509" width="5" style="1235" customWidth="1"/>
    <col min="510" max="510" width="31.28515625" style="1235" bestFit="1" customWidth="1"/>
    <col min="511" max="511" width="9.140625" style="1235" customWidth="1"/>
    <col min="512" max="513" width="10.42578125" style="1235" customWidth="1"/>
    <col min="514" max="514" width="11.42578125" style="1235" customWidth="1"/>
    <col min="515" max="515" width="11.140625" style="1235" customWidth="1"/>
    <col min="516" max="516" width="9.7109375" style="1235" customWidth="1"/>
    <col min="517" max="517" width="9.5703125" style="1235" customWidth="1"/>
    <col min="518" max="518" width="9.140625" style="1235"/>
    <col min="519" max="519" width="7.28515625" style="1235" customWidth="1"/>
    <col min="520" max="764" width="9.140625" style="1235"/>
    <col min="765" max="765" width="5" style="1235" customWidth="1"/>
    <col min="766" max="766" width="31.28515625" style="1235" bestFit="1" customWidth="1"/>
    <col min="767" max="767" width="9.140625" style="1235" customWidth="1"/>
    <col min="768" max="769" width="10.42578125" style="1235" customWidth="1"/>
    <col min="770" max="770" width="11.42578125" style="1235" customWidth="1"/>
    <col min="771" max="771" width="11.140625" style="1235" customWidth="1"/>
    <col min="772" max="772" width="9.7109375" style="1235" customWidth="1"/>
    <col min="773" max="773" width="9.5703125" style="1235" customWidth="1"/>
    <col min="774" max="774" width="9.140625" style="1235"/>
    <col min="775" max="775" width="7.28515625" style="1235" customWidth="1"/>
    <col min="776" max="1020" width="9.140625" style="1235"/>
    <col min="1021" max="1021" width="5" style="1235" customWidth="1"/>
    <col min="1022" max="1022" width="31.28515625" style="1235" bestFit="1" customWidth="1"/>
    <col min="1023" max="1023" width="9.140625" style="1235" customWidth="1"/>
    <col min="1024" max="1025" width="10.42578125" style="1235" customWidth="1"/>
    <col min="1026" max="1026" width="11.42578125" style="1235" customWidth="1"/>
    <col min="1027" max="1027" width="11.140625" style="1235" customWidth="1"/>
    <col min="1028" max="1028" width="9.7109375" style="1235" customWidth="1"/>
    <col min="1029" max="1029" width="9.5703125" style="1235" customWidth="1"/>
    <col min="1030" max="1030" width="9.140625" style="1235"/>
    <col min="1031" max="1031" width="7.28515625" style="1235" customWidth="1"/>
    <col min="1032" max="1276" width="9.140625" style="1235"/>
    <col min="1277" max="1277" width="5" style="1235" customWidth="1"/>
    <col min="1278" max="1278" width="31.28515625" style="1235" bestFit="1" customWidth="1"/>
    <col min="1279" max="1279" width="9.140625" style="1235" customWidth="1"/>
    <col min="1280" max="1281" width="10.42578125" style="1235" customWidth="1"/>
    <col min="1282" max="1282" width="11.42578125" style="1235" customWidth="1"/>
    <col min="1283" max="1283" width="11.140625" style="1235" customWidth="1"/>
    <col min="1284" max="1284" width="9.7109375" style="1235" customWidth="1"/>
    <col min="1285" max="1285" width="9.5703125" style="1235" customWidth="1"/>
    <col min="1286" max="1286" width="9.140625" style="1235"/>
    <col min="1287" max="1287" width="7.28515625" style="1235" customWidth="1"/>
    <col min="1288" max="1532" width="9.140625" style="1235"/>
    <col min="1533" max="1533" width="5" style="1235" customWidth="1"/>
    <col min="1534" max="1534" width="31.28515625" style="1235" bestFit="1" customWidth="1"/>
    <col min="1535" max="1535" width="9.140625" style="1235" customWidth="1"/>
    <col min="1536" max="1537" width="10.42578125" style="1235" customWidth="1"/>
    <col min="1538" max="1538" width="11.42578125" style="1235" customWidth="1"/>
    <col min="1539" max="1539" width="11.140625" style="1235" customWidth="1"/>
    <col min="1540" max="1540" width="9.7109375" style="1235" customWidth="1"/>
    <col min="1541" max="1541" width="9.5703125" style="1235" customWidth="1"/>
    <col min="1542" max="1542" width="9.140625" style="1235"/>
    <col min="1543" max="1543" width="7.28515625" style="1235" customWidth="1"/>
    <col min="1544" max="1788" width="9.140625" style="1235"/>
    <col min="1789" max="1789" width="5" style="1235" customWidth="1"/>
    <col min="1790" max="1790" width="31.28515625" style="1235" bestFit="1" customWidth="1"/>
    <col min="1791" max="1791" width="9.140625" style="1235" customWidth="1"/>
    <col min="1792" max="1793" width="10.42578125" style="1235" customWidth="1"/>
    <col min="1794" max="1794" width="11.42578125" style="1235" customWidth="1"/>
    <col min="1795" max="1795" width="11.140625" style="1235" customWidth="1"/>
    <col min="1796" max="1796" width="9.7109375" style="1235" customWidth="1"/>
    <col min="1797" max="1797" width="9.5703125" style="1235" customWidth="1"/>
    <col min="1798" max="1798" width="9.140625" style="1235"/>
    <col min="1799" max="1799" width="7.28515625" style="1235" customWidth="1"/>
    <col min="1800" max="2044" width="9.140625" style="1235"/>
    <col min="2045" max="2045" width="5" style="1235" customWidth="1"/>
    <col min="2046" max="2046" width="31.28515625" style="1235" bestFit="1" customWidth="1"/>
    <col min="2047" max="2047" width="9.140625" style="1235" customWidth="1"/>
    <col min="2048" max="2049" width="10.42578125" style="1235" customWidth="1"/>
    <col min="2050" max="2050" width="11.42578125" style="1235" customWidth="1"/>
    <col min="2051" max="2051" width="11.140625" style="1235" customWidth="1"/>
    <col min="2052" max="2052" width="9.7109375" style="1235" customWidth="1"/>
    <col min="2053" max="2053" width="9.5703125" style="1235" customWidth="1"/>
    <col min="2054" max="2054" width="9.140625" style="1235"/>
    <col min="2055" max="2055" width="7.28515625" style="1235" customWidth="1"/>
    <col min="2056" max="2300" width="9.140625" style="1235"/>
    <col min="2301" max="2301" width="5" style="1235" customWidth="1"/>
    <col min="2302" max="2302" width="31.28515625" style="1235" bestFit="1" customWidth="1"/>
    <col min="2303" max="2303" width="9.140625" style="1235" customWidth="1"/>
    <col min="2304" max="2305" width="10.42578125" style="1235" customWidth="1"/>
    <col min="2306" max="2306" width="11.42578125" style="1235" customWidth="1"/>
    <col min="2307" max="2307" width="11.140625" style="1235" customWidth="1"/>
    <col min="2308" max="2308" width="9.7109375" style="1235" customWidth="1"/>
    <col min="2309" max="2309" width="9.5703125" style="1235" customWidth="1"/>
    <col min="2310" max="2310" width="9.140625" style="1235"/>
    <col min="2311" max="2311" width="7.28515625" style="1235" customWidth="1"/>
    <col min="2312" max="2556" width="9.140625" style="1235"/>
    <col min="2557" max="2557" width="5" style="1235" customWidth="1"/>
    <col min="2558" max="2558" width="31.28515625" style="1235" bestFit="1" customWidth="1"/>
    <col min="2559" max="2559" width="9.140625" style="1235" customWidth="1"/>
    <col min="2560" max="2561" width="10.42578125" style="1235" customWidth="1"/>
    <col min="2562" max="2562" width="11.42578125" style="1235" customWidth="1"/>
    <col min="2563" max="2563" width="11.140625" style="1235" customWidth="1"/>
    <col min="2564" max="2564" width="9.7109375" style="1235" customWidth="1"/>
    <col min="2565" max="2565" width="9.5703125" style="1235" customWidth="1"/>
    <col min="2566" max="2566" width="9.140625" style="1235"/>
    <col min="2567" max="2567" width="7.28515625" style="1235" customWidth="1"/>
    <col min="2568" max="2812" width="9.140625" style="1235"/>
    <col min="2813" max="2813" width="5" style="1235" customWidth="1"/>
    <col min="2814" max="2814" width="31.28515625" style="1235" bestFit="1" customWidth="1"/>
    <col min="2815" max="2815" width="9.140625" style="1235" customWidth="1"/>
    <col min="2816" max="2817" width="10.42578125" style="1235" customWidth="1"/>
    <col min="2818" max="2818" width="11.42578125" style="1235" customWidth="1"/>
    <col min="2819" max="2819" width="11.140625" style="1235" customWidth="1"/>
    <col min="2820" max="2820" width="9.7109375" style="1235" customWidth="1"/>
    <col min="2821" max="2821" width="9.5703125" style="1235" customWidth="1"/>
    <col min="2822" max="2822" width="9.140625" style="1235"/>
    <col min="2823" max="2823" width="7.28515625" style="1235" customWidth="1"/>
    <col min="2824" max="3068" width="9.140625" style="1235"/>
    <col min="3069" max="3069" width="5" style="1235" customWidth="1"/>
    <col min="3070" max="3070" width="31.28515625" style="1235" bestFit="1" customWidth="1"/>
    <col min="3071" max="3071" width="9.140625" style="1235" customWidth="1"/>
    <col min="3072" max="3073" width="10.42578125" style="1235" customWidth="1"/>
    <col min="3074" max="3074" width="11.42578125" style="1235" customWidth="1"/>
    <col min="3075" max="3075" width="11.140625" style="1235" customWidth="1"/>
    <col min="3076" max="3076" width="9.7109375" style="1235" customWidth="1"/>
    <col min="3077" max="3077" width="9.5703125" style="1235" customWidth="1"/>
    <col min="3078" max="3078" width="9.140625" style="1235"/>
    <col min="3079" max="3079" width="7.28515625" style="1235" customWidth="1"/>
    <col min="3080" max="3324" width="9.140625" style="1235"/>
    <col min="3325" max="3325" width="5" style="1235" customWidth="1"/>
    <col min="3326" max="3326" width="31.28515625" style="1235" bestFit="1" customWidth="1"/>
    <col min="3327" max="3327" width="9.140625" style="1235" customWidth="1"/>
    <col min="3328" max="3329" width="10.42578125" style="1235" customWidth="1"/>
    <col min="3330" max="3330" width="11.42578125" style="1235" customWidth="1"/>
    <col min="3331" max="3331" width="11.140625" style="1235" customWidth="1"/>
    <col min="3332" max="3332" width="9.7109375" style="1235" customWidth="1"/>
    <col min="3333" max="3333" width="9.5703125" style="1235" customWidth="1"/>
    <col min="3334" max="3334" width="9.140625" style="1235"/>
    <col min="3335" max="3335" width="7.28515625" style="1235" customWidth="1"/>
    <col min="3336" max="3580" width="9.140625" style="1235"/>
    <col min="3581" max="3581" width="5" style="1235" customWidth="1"/>
    <col min="3582" max="3582" width="31.28515625" style="1235" bestFit="1" customWidth="1"/>
    <col min="3583" max="3583" width="9.140625" style="1235" customWidth="1"/>
    <col min="3584" max="3585" width="10.42578125" style="1235" customWidth="1"/>
    <col min="3586" max="3586" width="11.42578125" style="1235" customWidth="1"/>
    <col min="3587" max="3587" width="11.140625" style="1235" customWidth="1"/>
    <col min="3588" max="3588" width="9.7109375" style="1235" customWidth="1"/>
    <col min="3589" max="3589" width="9.5703125" style="1235" customWidth="1"/>
    <col min="3590" max="3590" width="9.140625" style="1235"/>
    <col min="3591" max="3591" width="7.28515625" style="1235" customWidth="1"/>
    <col min="3592" max="3836" width="9.140625" style="1235"/>
    <col min="3837" max="3837" width="5" style="1235" customWidth="1"/>
    <col min="3838" max="3838" width="31.28515625" style="1235" bestFit="1" customWidth="1"/>
    <col min="3839" max="3839" width="9.140625" style="1235" customWidth="1"/>
    <col min="3840" max="3841" width="10.42578125" style="1235" customWidth="1"/>
    <col min="3842" max="3842" width="11.42578125" style="1235" customWidth="1"/>
    <col min="3843" max="3843" width="11.140625" style="1235" customWidth="1"/>
    <col min="3844" max="3844" width="9.7109375" style="1235" customWidth="1"/>
    <col min="3845" max="3845" width="9.5703125" style="1235" customWidth="1"/>
    <col min="3846" max="3846" width="9.140625" style="1235"/>
    <col min="3847" max="3847" width="7.28515625" style="1235" customWidth="1"/>
    <col min="3848" max="4092" width="9.140625" style="1235"/>
    <col min="4093" max="4093" width="5" style="1235" customWidth="1"/>
    <col min="4094" max="4094" width="31.28515625" style="1235" bestFit="1" customWidth="1"/>
    <col min="4095" max="4095" width="9.140625" style="1235" customWidth="1"/>
    <col min="4096" max="4097" width="10.42578125" style="1235" customWidth="1"/>
    <col min="4098" max="4098" width="11.42578125" style="1235" customWidth="1"/>
    <col min="4099" max="4099" width="11.140625" style="1235" customWidth="1"/>
    <col min="4100" max="4100" width="9.7109375" style="1235" customWidth="1"/>
    <col min="4101" max="4101" width="9.5703125" style="1235" customWidth="1"/>
    <col min="4102" max="4102" width="9.140625" style="1235"/>
    <col min="4103" max="4103" width="7.28515625" style="1235" customWidth="1"/>
    <col min="4104" max="4348" width="9.140625" style="1235"/>
    <col min="4349" max="4349" width="5" style="1235" customWidth="1"/>
    <col min="4350" max="4350" width="31.28515625" style="1235" bestFit="1" customWidth="1"/>
    <col min="4351" max="4351" width="9.140625" style="1235" customWidth="1"/>
    <col min="4352" max="4353" width="10.42578125" style="1235" customWidth="1"/>
    <col min="4354" max="4354" width="11.42578125" style="1235" customWidth="1"/>
    <col min="4355" max="4355" width="11.140625" style="1235" customWidth="1"/>
    <col min="4356" max="4356" width="9.7109375" style="1235" customWidth="1"/>
    <col min="4357" max="4357" width="9.5703125" style="1235" customWidth="1"/>
    <col min="4358" max="4358" width="9.140625" style="1235"/>
    <col min="4359" max="4359" width="7.28515625" style="1235" customWidth="1"/>
    <col min="4360" max="4604" width="9.140625" style="1235"/>
    <col min="4605" max="4605" width="5" style="1235" customWidth="1"/>
    <col min="4606" max="4606" width="31.28515625" style="1235" bestFit="1" customWidth="1"/>
    <col min="4607" max="4607" width="9.140625" style="1235" customWidth="1"/>
    <col min="4608" max="4609" width="10.42578125" style="1235" customWidth="1"/>
    <col min="4610" max="4610" width="11.42578125" style="1235" customWidth="1"/>
    <col min="4611" max="4611" width="11.140625" style="1235" customWidth="1"/>
    <col min="4612" max="4612" width="9.7109375" style="1235" customWidth="1"/>
    <col min="4613" max="4613" width="9.5703125" style="1235" customWidth="1"/>
    <col min="4614" max="4614" width="9.140625" style="1235"/>
    <col min="4615" max="4615" width="7.28515625" style="1235" customWidth="1"/>
    <col min="4616" max="4860" width="9.140625" style="1235"/>
    <col min="4861" max="4861" width="5" style="1235" customWidth="1"/>
    <col min="4862" max="4862" width="31.28515625" style="1235" bestFit="1" customWidth="1"/>
    <col min="4863" max="4863" width="9.140625" style="1235" customWidth="1"/>
    <col min="4864" max="4865" width="10.42578125" style="1235" customWidth="1"/>
    <col min="4866" max="4866" width="11.42578125" style="1235" customWidth="1"/>
    <col min="4867" max="4867" width="11.140625" style="1235" customWidth="1"/>
    <col min="4868" max="4868" width="9.7109375" style="1235" customWidth="1"/>
    <col min="4869" max="4869" width="9.5703125" style="1235" customWidth="1"/>
    <col min="4870" max="4870" width="9.140625" style="1235"/>
    <col min="4871" max="4871" width="7.28515625" style="1235" customWidth="1"/>
    <col min="4872" max="5116" width="9.140625" style="1235"/>
    <col min="5117" max="5117" width="5" style="1235" customWidth="1"/>
    <col min="5118" max="5118" width="31.28515625" style="1235" bestFit="1" customWidth="1"/>
    <col min="5119" max="5119" width="9.140625" style="1235" customWidth="1"/>
    <col min="5120" max="5121" width="10.42578125" style="1235" customWidth="1"/>
    <col min="5122" max="5122" width="11.42578125" style="1235" customWidth="1"/>
    <col min="5123" max="5123" width="11.140625" style="1235" customWidth="1"/>
    <col min="5124" max="5124" width="9.7109375" style="1235" customWidth="1"/>
    <col min="5125" max="5125" width="9.5703125" style="1235" customWidth="1"/>
    <col min="5126" max="5126" width="9.140625" style="1235"/>
    <col min="5127" max="5127" width="7.28515625" style="1235" customWidth="1"/>
    <col min="5128" max="5372" width="9.140625" style="1235"/>
    <col min="5373" max="5373" width="5" style="1235" customWidth="1"/>
    <col min="5374" max="5374" width="31.28515625" style="1235" bestFit="1" customWidth="1"/>
    <col min="5375" max="5375" width="9.140625" style="1235" customWidth="1"/>
    <col min="5376" max="5377" width="10.42578125" style="1235" customWidth="1"/>
    <col min="5378" max="5378" width="11.42578125" style="1235" customWidth="1"/>
    <col min="5379" max="5379" width="11.140625" style="1235" customWidth="1"/>
    <col min="5380" max="5380" width="9.7109375" style="1235" customWidth="1"/>
    <col min="5381" max="5381" width="9.5703125" style="1235" customWidth="1"/>
    <col min="5382" max="5382" width="9.140625" style="1235"/>
    <col min="5383" max="5383" width="7.28515625" style="1235" customWidth="1"/>
    <col min="5384" max="5628" width="9.140625" style="1235"/>
    <col min="5629" max="5629" width="5" style="1235" customWidth="1"/>
    <col min="5630" max="5630" width="31.28515625" style="1235" bestFit="1" customWidth="1"/>
    <col min="5631" max="5631" width="9.140625" style="1235" customWidth="1"/>
    <col min="5632" max="5633" width="10.42578125" style="1235" customWidth="1"/>
    <col min="5634" max="5634" width="11.42578125" style="1235" customWidth="1"/>
    <col min="5635" max="5635" width="11.140625" style="1235" customWidth="1"/>
    <col min="5636" max="5636" width="9.7109375" style="1235" customWidth="1"/>
    <col min="5637" max="5637" width="9.5703125" style="1235" customWidth="1"/>
    <col min="5638" max="5638" width="9.140625" style="1235"/>
    <col min="5639" max="5639" width="7.28515625" style="1235" customWidth="1"/>
    <col min="5640" max="5884" width="9.140625" style="1235"/>
    <col min="5885" max="5885" width="5" style="1235" customWidth="1"/>
    <col min="5886" max="5886" width="31.28515625" style="1235" bestFit="1" customWidth="1"/>
    <col min="5887" max="5887" width="9.140625" style="1235" customWidth="1"/>
    <col min="5888" max="5889" width="10.42578125" style="1235" customWidth="1"/>
    <col min="5890" max="5890" width="11.42578125" style="1235" customWidth="1"/>
    <col min="5891" max="5891" width="11.140625" style="1235" customWidth="1"/>
    <col min="5892" max="5892" width="9.7109375" style="1235" customWidth="1"/>
    <col min="5893" max="5893" width="9.5703125" style="1235" customWidth="1"/>
    <col min="5894" max="5894" width="9.140625" style="1235"/>
    <col min="5895" max="5895" width="7.28515625" style="1235" customWidth="1"/>
    <col min="5896" max="6140" width="9.140625" style="1235"/>
    <col min="6141" max="6141" width="5" style="1235" customWidth="1"/>
    <col min="6142" max="6142" width="31.28515625" style="1235" bestFit="1" customWidth="1"/>
    <col min="6143" max="6143" width="9.140625" style="1235" customWidth="1"/>
    <col min="6144" max="6145" width="10.42578125" style="1235" customWidth="1"/>
    <col min="6146" max="6146" width="11.42578125" style="1235" customWidth="1"/>
    <col min="6147" max="6147" width="11.140625" style="1235" customWidth="1"/>
    <col min="6148" max="6148" width="9.7109375" style="1235" customWidth="1"/>
    <col min="6149" max="6149" width="9.5703125" style="1235" customWidth="1"/>
    <col min="6150" max="6150" width="9.140625" style="1235"/>
    <col min="6151" max="6151" width="7.28515625" style="1235" customWidth="1"/>
    <col min="6152" max="6396" width="9.140625" style="1235"/>
    <col min="6397" max="6397" width="5" style="1235" customWidth="1"/>
    <col min="6398" max="6398" width="31.28515625" style="1235" bestFit="1" customWidth="1"/>
    <col min="6399" max="6399" width="9.140625" style="1235" customWidth="1"/>
    <col min="6400" max="6401" width="10.42578125" style="1235" customWidth="1"/>
    <col min="6402" max="6402" width="11.42578125" style="1235" customWidth="1"/>
    <col min="6403" max="6403" width="11.140625" style="1235" customWidth="1"/>
    <col min="6404" max="6404" width="9.7109375" style="1235" customWidth="1"/>
    <col min="6405" max="6405" width="9.5703125" style="1235" customWidth="1"/>
    <col min="6406" max="6406" width="9.140625" style="1235"/>
    <col min="6407" max="6407" width="7.28515625" style="1235" customWidth="1"/>
    <col min="6408" max="6652" width="9.140625" style="1235"/>
    <col min="6653" max="6653" width="5" style="1235" customWidth="1"/>
    <col min="6654" max="6654" width="31.28515625" style="1235" bestFit="1" customWidth="1"/>
    <col min="6655" max="6655" width="9.140625" style="1235" customWidth="1"/>
    <col min="6656" max="6657" width="10.42578125" style="1235" customWidth="1"/>
    <col min="6658" max="6658" width="11.42578125" style="1235" customWidth="1"/>
    <col min="6659" max="6659" width="11.140625" style="1235" customWidth="1"/>
    <col min="6660" max="6660" width="9.7109375" style="1235" customWidth="1"/>
    <col min="6661" max="6661" width="9.5703125" style="1235" customWidth="1"/>
    <col min="6662" max="6662" width="9.140625" style="1235"/>
    <col min="6663" max="6663" width="7.28515625" style="1235" customWidth="1"/>
    <col min="6664" max="6908" width="9.140625" style="1235"/>
    <col min="6909" max="6909" width="5" style="1235" customWidth="1"/>
    <col min="6910" max="6910" width="31.28515625" style="1235" bestFit="1" customWidth="1"/>
    <col min="6911" max="6911" width="9.140625" style="1235" customWidth="1"/>
    <col min="6912" max="6913" width="10.42578125" style="1235" customWidth="1"/>
    <col min="6914" max="6914" width="11.42578125" style="1235" customWidth="1"/>
    <col min="6915" max="6915" width="11.140625" style="1235" customWidth="1"/>
    <col min="6916" max="6916" width="9.7109375" style="1235" customWidth="1"/>
    <col min="6917" max="6917" width="9.5703125" style="1235" customWidth="1"/>
    <col min="6918" max="6918" width="9.140625" style="1235"/>
    <col min="6919" max="6919" width="7.28515625" style="1235" customWidth="1"/>
    <col min="6920" max="7164" width="9.140625" style="1235"/>
    <col min="7165" max="7165" width="5" style="1235" customWidth="1"/>
    <col min="7166" max="7166" width="31.28515625" style="1235" bestFit="1" customWidth="1"/>
    <col min="7167" max="7167" width="9.140625" style="1235" customWidth="1"/>
    <col min="7168" max="7169" width="10.42578125" style="1235" customWidth="1"/>
    <col min="7170" max="7170" width="11.42578125" style="1235" customWidth="1"/>
    <col min="7171" max="7171" width="11.140625" style="1235" customWidth="1"/>
    <col min="7172" max="7172" width="9.7109375" style="1235" customWidth="1"/>
    <col min="7173" max="7173" width="9.5703125" style="1235" customWidth="1"/>
    <col min="7174" max="7174" width="9.140625" style="1235"/>
    <col min="7175" max="7175" width="7.28515625" style="1235" customWidth="1"/>
    <col min="7176" max="7420" width="9.140625" style="1235"/>
    <col min="7421" max="7421" width="5" style="1235" customWidth="1"/>
    <col min="7422" max="7422" width="31.28515625" style="1235" bestFit="1" customWidth="1"/>
    <col min="7423" max="7423" width="9.140625" style="1235" customWidth="1"/>
    <col min="7424" max="7425" width="10.42578125" style="1235" customWidth="1"/>
    <col min="7426" max="7426" width="11.42578125" style="1235" customWidth="1"/>
    <col min="7427" max="7427" width="11.140625" style="1235" customWidth="1"/>
    <col min="7428" max="7428" width="9.7109375" style="1235" customWidth="1"/>
    <col min="7429" max="7429" width="9.5703125" style="1235" customWidth="1"/>
    <col min="7430" max="7430" width="9.140625" style="1235"/>
    <col min="7431" max="7431" width="7.28515625" style="1235" customWidth="1"/>
    <col min="7432" max="7676" width="9.140625" style="1235"/>
    <col min="7677" max="7677" width="5" style="1235" customWidth="1"/>
    <col min="7678" max="7678" width="31.28515625" style="1235" bestFit="1" customWidth="1"/>
    <col min="7679" max="7679" width="9.140625" style="1235" customWidth="1"/>
    <col min="7680" max="7681" width="10.42578125" style="1235" customWidth="1"/>
    <col min="7682" max="7682" width="11.42578125" style="1235" customWidth="1"/>
    <col min="7683" max="7683" width="11.140625" style="1235" customWidth="1"/>
    <col min="7684" max="7684" width="9.7109375" style="1235" customWidth="1"/>
    <col min="7685" max="7685" width="9.5703125" style="1235" customWidth="1"/>
    <col min="7686" max="7686" width="9.140625" style="1235"/>
    <col min="7687" max="7687" width="7.28515625" style="1235" customWidth="1"/>
    <col min="7688" max="7932" width="9.140625" style="1235"/>
    <col min="7933" max="7933" width="5" style="1235" customWidth="1"/>
    <col min="7934" max="7934" width="31.28515625" style="1235" bestFit="1" customWidth="1"/>
    <col min="7935" max="7935" width="9.140625" style="1235" customWidth="1"/>
    <col min="7936" max="7937" width="10.42578125" style="1235" customWidth="1"/>
    <col min="7938" max="7938" width="11.42578125" style="1235" customWidth="1"/>
    <col min="7939" max="7939" width="11.140625" style="1235" customWidth="1"/>
    <col min="7940" max="7940" width="9.7109375" style="1235" customWidth="1"/>
    <col min="7941" max="7941" width="9.5703125" style="1235" customWidth="1"/>
    <col min="7942" max="7942" width="9.140625" style="1235"/>
    <col min="7943" max="7943" width="7.28515625" style="1235" customWidth="1"/>
    <col min="7944" max="8188" width="9.140625" style="1235"/>
    <col min="8189" max="8189" width="5" style="1235" customWidth="1"/>
    <col min="8190" max="8190" width="31.28515625" style="1235" bestFit="1" customWidth="1"/>
    <col min="8191" max="8191" width="9.140625" style="1235" customWidth="1"/>
    <col min="8192" max="8193" width="10.42578125" style="1235" customWidth="1"/>
    <col min="8194" max="8194" width="11.42578125" style="1235" customWidth="1"/>
    <col min="8195" max="8195" width="11.140625" style="1235" customWidth="1"/>
    <col min="8196" max="8196" width="9.7109375" style="1235" customWidth="1"/>
    <col min="8197" max="8197" width="9.5703125" style="1235" customWidth="1"/>
    <col min="8198" max="8198" width="9.140625" style="1235"/>
    <col min="8199" max="8199" width="7.28515625" style="1235" customWidth="1"/>
    <col min="8200" max="8444" width="9.140625" style="1235"/>
    <col min="8445" max="8445" width="5" style="1235" customWidth="1"/>
    <col min="8446" max="8446" width="31.28515625" style="1235" bestFit="1" customWidth="1"/>
    <col min="8447" max="8447" width="9.140625" style="1235" customWidth="1"/>
    <col min="8448" max="8449" width="10.42578125" style="1235" customWidth="1"/>
    <col min="8450" max="8450" width="11.42578125" style="1235" customWidth="1"/>
    <col min="8451" max="8451" width="11.140625" style="1235" customWidth="1"/>
    <col min="8452" max="8452" width="9.7109375" style="1235" customWidth="1"/>
    <col min="8453" max="8453" width="9.5703125" style="1235" customWidth="1"/>
    <col min="8454" max="8454" width="9.140625" style="1235"/>
    <col min="8455" max="8455" width="7.28515625" style="1235" customWidth="1"/>
    <col min="8456" max="8700" width="9.140625" style="1235"/>
    <col min="8701" max="8701" width="5" style="1235" customWidth="1"/>
    <col min="8702" max="8702" width="31.28515625" style="1235" bestFit="1" customWidth="1"/>
    <col min="8703" max="8703" width="9.140625" style="1235" customWidth="1"/>
    <col min="8704" max="8705" width="10.42578125" style="1235" customWidth="1"/>
    <col min="8706" max="8706" width="11.42578125" style="1235" customWidth="1"/>
    <col min="8707" max="8707" width="11.140625" style="1235" customWidth="1"/>
    <col min="8708" max="8708" width="9.7109375" style="1235" customWidth="1"/>
    <col min="8709" max="8709" width="9.5703125" style="1235" customWidth="1"/>
    <col min="8710" max="8710" width="9.140625" style="1235"/>
    <col min="8711" max="8711" width="7.28515625" style="1235" customWidth="1"/>
    <col min="8712" max="8956" width="9.140625" style="1235"/>
    <col min="8957" max="8957" width="5" style="1235" customWidth="1"/>
    <col min="8958" max="8958" width="31.28515625" style="1235" bestFit="1" customWidth="1"/>
    <col min="8959" max="8959" width="9.140625" style="1235" customWidth="1"/>
    <col min="8960" max="8961" width="10.42578125" style="1235" customWidth="1"/>
    <col min="8962" max="8962" width="11.42578125" style="1235" customWidth="1"/>
    <col min="8963" max="8963" width="11.140625" style="1235" customWidth="1"/>
    <col min="8964" max="8964" width="9.7109375" style="1235" customWidth="1"/>
    <col min="8965" max="8965" width="9.5703125" style="1235" customWidth="1"/>
    <col min="8966" max="8966" width="9.140625" style="1235"/>
    <col min="8967" max="8967" width="7.28515625" style="1235" customWidth="1"/>
    <col min="8968" max="9212" width="9.140625" style="1235"/>
    <col min="9213" max="9213" width="5" style="1235" customWidth="1"/>
    <col min="9214" max="9214" width="31.28515625" style="1235" bestFit="1" customWidth="1"/>
    <col min="9215" max="9215" width="9.140625" style="1235" customWidth="1"/>
    <col min="9216" max="9217" width="10.42578125" style="1235" customWidth="1"/>
    <col min="9218" max="9218" width="11.42578125" style="1235" customWidth="1"/>
    <col min="9219" max="9219" width="11.140625" style="1235" customWidth="1"/>
    <col min="9220" max="9220" width="9.7109375" style="1235" customWidth="1"/>
    <col min="9221" max="9221" width="9.5703125" style="1235" customWidth="1"/>
    <col min="9222" max="9222" width="9.140625" style="1235"/>
    <col min="9223" max="9223" width="7.28515625" style="1235" customWidth="1"/>
    <col min="9224" max="9468" width="9.140625" style="1235"/>
    <col min="9469" max="9469" width="5" style="1235" customWidth="1"/>
    <col min="9470" max="9470" width="31.28515625" style="1235" bestFit="1" customWidth="1"/>
    <col min="9471" max="9471" width="9.140625" style="1235" customWidth="1"/>
    <col min="9472" max="9473" width="10.42578125" style="1235" customWidth="1"/>
    <col min="9474" max="9474" width="11.42578125" style="1235" customWidth="1"/>
    <col min="9475" max="9475" width="11.140625" style="1235" customWidth="1"/>
    <col min="9476" max="9476" width="9.7109375" style="1235" customWidth="1"/>
    <col min="9477" max="9477" width="9.5703125" style="1235" customWidth="1"/>
    <col min="9478" max="9478" width="9.140625" style="1235"/>
    <col min="9479" max="9479" width="7.28515625" style="1235" customWidth="1"/>
    <col min="9480" max="9724" width="9.140625" style="1235"/>
    <col min="9725" max="9725" width="5" style="1235" customWidth="1"/>
    <col min="9726" max="9726" width="31.28515625" style="1235" bestFit="1" customWidth="1"/>
    <col min="9727" max="9727" width="9.140625" style="1235" customWidth="1"/>
    <col min="9728" max="9729" width="10.42578125" style="1235" customWidth="1"/>
    <col min="9730" max="9730" width="11.42578125" style="1235" customWidth="1"/>
    <col min="9731" max="9731" width="11.140625" style="1235" customWidth="1"/>
    <col min="9732" max="9732" width="9.7109375" style="1235" customWidth="1"/>
    <col min="9733" max="9733" width="9.5703125" style="1235" customWidth="1"/>
    <col min="9734" max="9734" width="9.140625" style="1235"/>
    <col min="9735" max="9735" width="7.28515625" style="1235" customWidth="1"/>
    <col min="9736" max="9980" width="9.140625" style="1235"/>
    <col min="9981" max="9981" width="5" style="1235" customWidth="1"/>
    <col min="9982" max="9982" width="31.28515625" style="1235" bestFit="1" customWidth="1"/>
    <col min="9983" max="9983" width="9.140625" style="1235" customWidth="1"/>
    <col min="9984" max="9985" width="10.42578125" style="1235" customWidth="1"/>
    <col min="9986" max="9986" width="11.42578125" style="1235" customWidth="1"/>
    <col min="9987" max="9987" width="11.140625" style="1235" customWidth="1"/>
    <col min="9988" max="9988" width="9.7109375" style="1235" customWidth="1"/>
    <col min="9989" max="9989" width="9.5703125" style="1235" customWidth="1"/>
    <col min="9990" max="9990" width="9.140625" style="1235"/>
    <col min="9991" max="9991" width="7.28515625" style="1235" customWidth="1"/>
    <col min="9992" max="10236" width="9.140625" style="1235"/>
    <col min="10237" max="10237" width="5" style="1235" customWidth="1"/>
    <col min="10238" max="10238" width="31.28515625" style="1235" bestFit="1" customWidth="1"/>
    <col min="10239" max="10239" width="9.140625" style="1235" customWidth="1"/>
    <col min="10240" max="10241" width="10.42578125" style="1235" customWidth="1"/>
    <col min="10242" max="10242" width="11.42578125" style="1235" customWidth="1"/>
    <col min="10243" max="10243" width="11.140625" style="1235" customWidth="1"/>
    <col min="10244" max="10244" width="9.7109375" style="1235" customWidth="1"/>
    <col min="10245" max="10245" width="9.5703125" style="1235" customWidth="1"/>
    <col min="10246" max="10246" width="9.140625" style="1235"/>
    <col min="10247" max="10247" width="7.28515625" style="1235" customWidth="1"/>
    <col min="10248" max="10492" width="9.140625" style="1235"/>
    <col min="10493" max="10493" width="5" style="1235" customWidth="1"/>
    <col min="10494" max="10494" width="31.28515625" style="1235" bestFit="1" customWidth="1"/>
    <col min="10495" max="10495" width="9.140625" style="1235" customWidth="1"/>
    <col min="10496" max="10497" width="10.42578125" style="1235" customWidth="1"/>
    <col min="10498" max="10498" width="11.42578125" style="1235" customWidth="1"/>
    <col min="10499" max="10499" width="11.140625" style="1235" customWidth="1"/>
    <col min="10500" max="10500" width="9.7109375" style="1235" customWidth="1"/>
    <col min="10501" max="10501" width="9.5703125" style="1235" customWidth="1"/>
    <col min="10502" max="10502" width="9.140625" style="1235"/>
    <col min="10503" max="10503" width="7.28515625" style="1235" customWidth="1"/>
    <col min="10504" max="10748" width="9.140625" style="1235"/>
    <col min="10749" max="10749" width="5" style="1235" customWidth="1"/>
    <col min="10750" max="10750" width="31.28515625" style="1235" bestFit="1" customWidth="1"/>
    <col min="10751" max="10751" width="9.140625" style="1235" customWidth="1"/>
    <col min="10752" max="10753" width="10.42578125" style="1235" customWidth="1"/>
    <col min="10754" max="10754" width="11.42578125" style="1235" customWidth="1"/>
    <col min="10755" max="10755" width="11.140625" style="1235" customWidth="1"/>
    <col min="10756" max="10756" width="9.7109375" style="1235" customWidth="1"/>
    <col min="10757" max="10757" width="9.5703125" style="1235" customWidth="1"/>
    <col min="10758" max="10758" width="9.140625" style="1235"/>
    <col min="10759" max="10759" width="7.28515625" style="1235" customWidth="1"/>
    <col min="10760" max="11004" width="9.140625" style="1235"/>
    <col min="11005" max="11005" width="5" style="1235" customWidth="1"/>
    <col min="11006" max="11006" width="31.28515625" style="1235" bestFit="1" customWidth="1"/>
    <col min="11007" max="11007" width="9.140625" style="1235" customWidth="1"/>
    <col min="11008" max="11009" width="10.42578125" style="1235" customWidth="1"/>
    <col min="11010" max="11010" width="11.42578125" style="1235" customWidth="1"/>
    <col min="11011" max="11011" width="11.140625" style="1235" customWidth="1"/>
    <col min="11012" max="11012" width="9.7109375" style="1235" customWidth="1"/>
    <col min="11013" max="11013" width="9.5703125" style="1235" customWidth="1"/>
    <col min="11014" max="11014" width="9.140625" style="1235"/>
    <col min="11015" max="11015" width="7.28515625" style="1235" customWidth="1"/>
    <col min="11016" max="11260" width="9.140625" style="1235"/>
    <col min="11261" max="11261" width="5" style="1235" customWidth="1"/>
    <col min="11262" max="11262" width="31.28515625" style="1235" bestFit="1" customWidth="1"/>
    <col min="11263" max="11263" width="9.140625" style="1235" customWidth="1"/>
    <col min="11264" max="11265" width="10.42578125" style="1235" customWidth="1"/>
    <col min="11266" max="11266" width="11.42578125" style="1235" customWidth="1"/>
    <col min="11267" max="11267" width="11.140625" style="1235" customWidth="1"/>
    <col min="11268" max="11268" width="9.7109375" style="1235" customWidth="1"/>
    <col min="11269" max="11269" width="9.5703125" style="1235" customWidth="1"/>
    <col min="11270" max="11270" width="9.140625" style="1235"/>
    <col min="11271" max="11271" width="7.28515625" style="1235" customWidth="1"/>
    <col min="11272" max="11516" width="9.140625" style="1235"/>
    <col min="11517" max="11517" width="5" style="1235" customWidth="1"/>
    <col min="11518" max="11518" width="31.28515625" style="1235" bestFit="1" customWidth="1"/>
    <col min="11519" max="11519" width="9.140625" style="1235" customWidth="1"/>
    <col min="11520" max="11521" width="10.42578125" style="1235" customWidth="1"/>
    <col min="11522" max="11522" width="11.42578125" style="1235" customWidth="1"/>
    <col min="11523" max="11523" width="11.140625" style="1235" customWidth="1"/>
    <col min="11524" max="11524" width="9.7109375" style="1235" customWidth="1"/>
    <col min="11525" max="11525" width="9.5703125" style="1235" customWidth="1"/>
    <col min="11526" max="11526" width="9.140625" style="1235"/>
    <col min="11527" max="11527" width="7.28515625" style="1235" customWidth="1"/>
    <col min="11528" max="11772" width="9.140625" style="1235"/>
    <col min="11773" max="11773" width="5" style="1235" customWidth="1"/>
    <col min="11774" max="11774" width="31.28515625" style="1235" bestFit="1" customWidth="1"/>
    <col min="11775" max="11775" width="9.140625" style="1235" customWidth="1"/>
    <col min="11776" max="11777" width="10.42578125" style="1235" customWidth="1"/>
    <col min="11778" max="11778" width="11.42578125" style="1235" customWidth="1"/>
    <col min="11779" max="11779" width="11.140625" style="1235" customWidth="1"/>
    <col min="11780" max="11780" width="9.7109375" style="1235" customWidth="1"/>
    <col min="11781" max="11781" width="9.5703125" style="1235" customWidth="1"/>
    <col min="11782" max="11782" width="9.140625" style="1235"/>
    <col min="11783" max="11783" width="7.28515625" style="1235" customWidth="1"/>
    <col min="11784" max="12028" width="9.140625" style="1235"/>
    <col min="12029" max="12029" width="5" style="1235" customWidth="1"/>
    <col min="12030" max="12030" width="31.28515625" style="1235" bestFit="1" customWidth="1"/>
    <col min="12031" max="12031" width="9.140625" style="1235" customWidth="1"/>
    <col min="12032" max="12033" width="10.42578125" style="1235" customWidth="1"/>
    <col min="12034" max="12034" width="11.42578125" style="1235" customWidth="1"/>
    <col min="12035" max="12035" width="11.140625" style="1235" customWidth="1"/>
    <col min="12036" max="12036" width="9.7109375" style="1235" customWidth="1"/>
    <col min="12037" max="12037" width="9.5703125" style="1235" customWidth="1"/>
    <col min="12038" max="12038" width="9.140625" style="1235"/>
    <col min="12039" max="12039" width="7.28515625" style="1235" customWidth="1"/>
    <col min="12040" max="12284" width="9.140625" style="1235"/>
    <col min="12285" max="12285" width="5" style="1235" customWidth="1"/>
    <col min="12286" max="12286" width="31.28515625" style="1235" bestFit="1" customWidth="1"/>
    <col min="12287" max="12287" width="9.140625" style="1235" customWidth="1"/>
    <col min="12288" max="12289" width="10.42578125" style="1235" customWidth="1"/>
    <col min="12290" max="12290" width="11.42578125" style="1235" customWidth="1"/>
    <col min="12291" max="12291" width="11.140625" style="1235" customWidth="1"/>
    <col min="12292" max="12292" width="9.7109375" style="1235" customWidth="1"/>
    <col min="12293" max="12293" width="9.5703125" style="1235" customWidth="1"/>
    <col min="12294" max="12294" width="9.140625" style="1235"/>
    <col min="12295" max="12295" width="7.28515625" style="1235" customWidth="1"/>
    <col min="12296" max="12540" width="9.140625" style="1235"/>
    <col min="12541" max="12541" width="5" style="1235" customWidth="1"/>
    <col min="12542" max="12542" width="31.28515625" style="1235" bestFit="1" customWidth="1"/>
    <col min="12543" max="12543" width="9.140625" style="1235" customWidth="1"/>
    <col min="12544" max="12545" width="10.42578125" style="1235" customWidth="1"/>
    <col min="12546" max="12546" width="11.42578125" style="1235" customWidth="1"/>
    <col min="12547" max="12547" width="11.140625" style="1235" customWidth="1"/>
    <col min="12548" max="12548" width="9.7109375" style="1235" customWidth="1"/>
    <col min="12549" max="12549" width="9.5703125" style="1235" customWidth="1"/>
    <col min="12550" max="12550" width="9.140625" style="1235"/>
    <col min="12551" max="12551" width="7.28515625" style="1235" customWidth="1"/>
    <col min="12552" max="12796" width="9.140625" style="1235"/>
    <col min="12797" max="12797" width="5" style="1235" customWidth="1"/>
    <col min="12798" max="12798" width="31.28515625" style="1235" bestFit="1" customWidth="1"/>
    <col min="12799" max="12799" width="9.140625" style="1235" customWidth="1"/>
    <col min="12800" max="12801" width="10.42578125" style="1235" customWidth="1"/>
    <col min="12802" max="12802" width="11.42578125" style="1235" customWidth="1"/>
    <col min="12803" max="12803" width="11.140625" style="1235" customWidth="1"/>
    <col min="12804" max="12804" width="9.7109375" style="1235" customWidth="1"/>
    <col min="12805" max="12805" width="9.5703125" style="1235" customWidth="1"/>
    <col min="12806" max="12806" width="9.140625" style="1235"/>
    <col min="12807" max="12807" width="7.28515625" style="1235" customWidth="1"/>
    <col min="12808" max="13052" width="9.140625" style="1235"/>
    <col min="13053" max="13053" width="5" style="1235" customWidth="1"/>
    <col min="13054" max="13054" width="31.28515625" style="1235" bestFit="1" customWidth="1"/>
    <col min="13055" max="13055" width="9.140625" style="1235" customWidth="1"/>
    <col min="13056" max="13057" width="10.42578125" style="1235" customWidth="1"/>
    <col min="13058" max="13058" width="11.42578125" style="1235" customWidth="1"/>
    <col min="13059" max="13059" width="11.140625" style="1235" customWidth="1"/>
    <col min="13060" max="13060" width="9.7109375" style="1235" customWidth="1"/>
    <col min="13061" max="13061" width="9.5703125" style="1235" customWidth="1"/>
    <col min="13062" max="13062" width="9.140625" style="1235"/>
    <col min="13063" max="13063" width="7.28515625" style="1235" customWidth="1"/>
    <col min="13064" max="13308" width="9.140625" style="1235"/>
    <col min="13309" max="13309" width="5" style="1235" customWidth="1"/>
    <col min="13310" max="13310" width="31.28515625" style="1235" bestFit="1" customWidth="1"/>
    <col min="13311" max="13311" width="9.140625" style="1235" customWidth="1"/>
    <col min="13312" max="13313" width="10.42578125" style="1235" customWidth="1"/>
    <col min="13314" max="13314" width="11.42578125" style="1235" customWidth="1"/>
    <col min="13315" max="13315" width="11.140625" style="1235" customWidth="1"/>
    <col min="13316" max="13316" width="9.7109375" style="1235" customWidth="1"/>
    <col min="13317" max="13317" width="9.5703125" style="1235" customWidth="1"/>
    <col min="13318" max="13318" width="9.140625" style="1235"/>
    <col min="13319" max="13319" width="7.28515625" style="1235" customWidth="1"/>
    <col min="13320" max="13564" width="9.140625" style="1235"/>
    <col min="13565" max="13565" width="5" style="1235" customWidth="1"/>
    <col min="13566" max="13566" width="31.28515625" style="1235" bestFit="1" customWidth="1"/>
    <col min="13567" max="13567" width="9.140625" style="1235" customWidth="1"/>
    <col min="13568" max="13569" width="10.42578125" style="1235" customWidth="1"/>
    <col min="13570" max="13570" width="11.42578125" style="1235" customWidth="1"/>
    <col min="13571" max="13571" width="11.140625" style="1235" customWidth="1"/>
    <col min="13572" max="13572" width="9.7109375" style="1235" customWidth="1"/>
    <col min="13573" max="13573" width="9.5703125" style="1235" customWidth="1"/>
    <col min="13574" max="13574" width="9.140625" style="1235"/>
    <col min="13575" max="13575" width="7.28515625" style="1235" customWidth="1"/>
    <col min="13576" max="13820" width="9.140625" style="1235"/>
    <col min="13821" max="13821" width="5" style="1235" customWidth="1"/>
    <col min="13822" max="13822" width="31.28515625" style="1235" bestFit="1" customWidth="1"/>
    <col min="13823" max="13823" width="9.140625" style="1235" customWidth="1"/>
    <col min="13824" max="13825" width="10.42578125" style="1235" customWidth="1"/>
    <col min="13826" max="13826" width="11.42578125" style="1235" customWidth="1"/>
    <col min="13827" max="13827" width="11.140625" style="1235" customWidth="1"/>
    <col min="13828" max="13828" width="9.7109375" style="1235" customWidth="1"/>
    <col min="13829" max="13829" width="9.5703125" style="1235" customWidth="1"/>
    <col min="13830" max="13830" width="9.140625" style="1235"/>
    <col min="13831" max="13831" width="7.28515625" style="1235" customWidth="1"/>
    <col min="13832" max="14076" width="9.140625" style="1235"/>
    <col min="14077" max="14077" width="5" style="1235" customWidth="1"/>
    <col min="14078" max="14078" width="31.28515625" style="1235" bestFit="1" customWidth="1"/>
    <col min="14079" max="14079" width="9.140625" style="1235" customWidth="1"/>
    <col min="14080" max="14081" width="10.42578125" style="1235" customWidth="1"/>
    <col min="14082" max="14082" width="11.42578125" style="1235" customWidth="1"/>
    <col min="14083" max="14083" width="11.140625" style="1235" customWidth="1"/>
    <col min="14084" max="14084" width="9.7109375" style="1235" customWidth="1"/>
    <col min="14085" max="14085" width="9.5703125" style="1235" customWidth="1"/>
    <col min="14086" max="14086" width="9.140625" style="1235"/>
    <col min="14087" max="14087" width="7.28515625" style="1235" customWidth="1"/>
    <col min="14088" max="14332" width="9.140625" style="1235"/>
    <col min="14333" max="14333" width="5" style="1235" customWidth="1"/>
    <col min="14334" max="14334" width="31.28515625" style="1235" bestFit="1" customWidth="1"/>
    <col min="14335" max="14335" width="9.140625" style="1235" customWidth="1"/>
    <col min="14336" max="14337" width="10.42578125" style="1235" customWidth="1"/>
    <col min="14338" max="14338" width="11.42578125" style="1235" customWidth="1"/>
    <col min="14339" max="14339" width="11.140625" style="1235" customWidth="1"/>
    <col min="14340" max="14340" width="9.7109375" style="1235" customWidth="1"/>
    <col min="14341" max="14341" width="9.5703125" style="1235" customWidth="1"/>
    <col min="14342" max="14342" width="9.140625" style="1235"/>
    <col min="14343" max="14343" width="7.28515625" style="1235" customWidth="1"/>
    <col min="14344" max="14588" width="9.140625" style="1235"/>
    <col min="14589" max="14589" width="5" style="1235" customWidth="1"/>
    <col min="14590" max="14590" width="31.28515625" style="1235" bestFit="1" customWidth="1"/>
    <col min="14591" max="14591" width="9.140625" style="1235" customWidth="1"/>
    <col min="14592" max="14593" width="10.42578125" style="1235" customWidth="1"/>
    <col min="14594" max="14594" width="11.42578125" style="1235" customWidth="1"/>
    <col min="14595" max="14595" width="11.140625" style="1235" customWidth="1"/>
    <col min="14596" max="14596" width="9.7109375" style="1235" customWidth="1"/>
    <col min="14597" max="14597" width="9.5703125" style="1235" customWidth="1"/>
    <col min="14598" max="14598" width="9.140625" style="1235"/>
    <col min="14599" max="14599" width="7.28515625" style="1235" customWidth="1"/>
    <col min="14600" max="14844" width="9.140625" style="1235"/>
    <col min="14845" max="14845" width="5" style="1235" customWidth="1"/>
    <col min="14846" max="14846" width="31.28515625" style="1235" bestFit="1" customWidth="1"/>
    <col min="14847" max="14847" width="9.140625" style="1235" customWidth="1"/>
    <col min="14848" max="14849" width="10.42578125" style="1235" customWidth="1"/>
    <col min="14850" max="14850" width="11.42578125" style="1235" customWidth="1"/>
    <col min="14851" max="14851" width="11.140625" style="1235" customWidth="1"/>
    <col min="14852" max="14852" width="9.7109375" style="1235" customWidth="1"/>
    <col min="14853" max="14853" width="9.5703125" style="1235" customWidth="1"/>
    <col min="14854" max="14854" width="9.140625" style="1235"/>
    <col min="14855" max="14855" width="7.28515625" style="1235" customWidth="1"/>
    <col min="14856" max="15100" width="9.140625" style="1235"/>
    <col min="15101" max="15101" width="5" style="1235" customWidth="1"/>
    <col min="15102" max="15102" width="31.28515625" style="1235" bestFit="1" customWidth="1"/>
    <col min="15103" max="15103" width="9.140625" style="1235" customWidth="1"/>
    <col min="15104" max="15105" width="10.42578125" style="1235" customWidth="1"/>
    <col min="15106" max="15106" width="11.42578125" style="1235" customWidth="1"/>
    <col min="15107" max="15107" width="11.140625" style="1235" customWidth="1"/>
    <col min="15108" max="15108" width="9.7109375" style="1235" customWidth="1"/>
    <col min="15109" max="15109" width="9.5703125" style="1235" customWidth="1"/>
    <col min="15110" max="15110" width="9.140625" style="1235"/>
    <col min="15111" max="15111" width="7.28515625" style="1235" customWidth="1"/>
    <col min="15112" max="15356" width="9.140625" style="1235"/>
    <col min="15357" max="15357" width="5" style="1235" customWidth="1"/>
    <col min="15358" max="15358" width="31.28515625" style="1235" bestFit="1" customWidth="1"/>
    <col min="15359" max="15359" width="9.140625" style="1235" customWidth="1"/>
    <col min="15360" max="15361" width="10.42578125" style="1235" customWidth="1"/>
    <col min="15362" max="15362" width="11.42578125" style="1235" customWidth="1"/>
    <col min="15363" max="15363" width="11.140625" style="1235" customWidth="1"/>
    <col min="15364" max="15364" width="9.7109375" style="1235" customWidth="1"/>
    <col min="15365" max="15365" width="9.5703125" style="1235" customWidth="1"/>
    <col min="15366" max="15366" width="9.140625" style="1235"/>
    <col min="15367" max="15367" width="7.28515625" style="1235" customWidth="1"/>
    <col min="15368" max="15612" width="9.140625" style="1235"/>
    <col min="15613" max="15613" width="5" style="1235" customWidth="1"/>
    <col min="15614" max="15614" width="31.28515625" style="1235" bestFit="1" customWidth="1"/>
    <col min="15615" max="15615" width="9.140625" style="1235" customWidth="1"/>
    <col min="15616" max="15617" width="10.42578125" style="1235" customWidth="1"/>
    <col min="15618" max="15618" width="11.42578125" style="1235" customWidth="1"/>
    <col min="15619" max="15619" width="11.140625" style="1235" customWidth="1"/>
    <col min="15620" max="15620" width="9.7109375" style="1235" customWidth="1"/>
    <col min="15621" max="15621" width="9.5703125" style="1235" customWidth="1"/>
    <col min="15622" max="15622" width="9.140625" style="1235"/>
    <col min="15623" max="15623" width="7.28515625" style="1235" customWidth="1"/>
    <col min="15624" max="15868" width="9.140625" style="1235"/>
    <col min="15869" max="15869" width="5" style="1235" customWidth="1"/>
    <col min="15870" max="15870" width="31.28515625" style="1235" bestFit="1" customWidth="1"/>
    <col min="15871" max="15871" width="9.140625" style="1235" customWidth="1"/>
    <col min="15872" max="15873" width="10.42578125" style="1235" customWidth="1"/>
    <col min="15874" max="15874" width="11.42578125" style="1235" customWidth="1"/>
    <col min="15875" max="15875" width="11.140625" style="1235" customWidth="1"/>
    <col min="15876" max="15876" width="9.7109375" style="1235" customWidth="1"/>
    <col min="15877" max="15877" width="9.5703125" style="1235" customWidth="1"/>
    <col min="15878" max="15878" width="9.140625" style="1235"/>
    <col min="15879" max="15879" width="7.28515625" style="1235" customWidth="1"/>
    <col min="15880" max="16124" width="9.140625" style="1235"/>
    <col min="16125" max="16125" width="5" style="1235" customWidth="1"/>
    <col min="16126" max="16126" width="31.28515625" style="1235" bestFit="1" customWidth="1"/>
    <col min="16127" max="16127" width="9.140625" style="1235" customWidth="1"/>
    <col min="16128" max="16129" width="10.42578125" style="1235" customWidth="1"/>
    <col min="16130" max="16130" width="11.42578125" style="1235" customWidth="1"/>
    <col min="16131" max="16131" width="11.140625" style="1235" customWidth="1"/>
    <col min="16132" max="16132" width="9.7109375" style="1235" customWidth="1"/>
    <col min="16133" max="16133" width="9.5703125" style="1235" customWidth="1"/>
    <col min="16134" max="16134" width="9.140625" style="1235"/>
    <col min="16135" max="16135" width="7.28515625" style="1235" customWidth="1"/>
    <col min="16136" max="16384" width="9.140625" style="1235"/>
  </cols>
  <sheetData>
    <row r="1" spans="2:10" ht="15" customHeight="1">
      <c r="B1" s="2292" t="s">
        <v>1057</v>
      </c>
      <c r="C1" s="2293"/>
      <c r="D1" s="2293"/>
      <c r="E1" s="2293"/>
      <c r="F1" s="2293"/>
      <c r="G1" s="2293"/>
      <c r="H1" s="2293"/>
      <c r="I1" s="2294"/>
      <c r="J1" s="2294"/>
    </row>
    <row r="2" spans="2:10" ht="15" customHeight="1">
      <c r="B2" s="2309" t="s">
        <v>1056</v>
      </c>
      <c r="C2" s="2310"/>
      <c r="D2" s="2310"/>
      <c r="E2" s="2310"/>
      <c r="F2" s="2310"/>
      <c r="G2" s="2310"/>
      <c r="H2" s="2310"/>
      <c r="I2" s="2311"/>
      <c r="J2" s="2311"/>
    </row>
    <row r="3" spans="2:10" ht="15" customHeight="1">
      <c r="B3" s="2309"/>
      <c r="C3" s="2310"/>
      <c r="D3" s="2310"/>
      <c r="E3" s="2310"/>
      <c r="F3" s="2310"/>
      <c r="G3" s="2310"/>
      <c r="H3" s="2310"/>
      <c r="I3" s="2311"/>
      <c r="J3" s="2311"/>
    </row>
    <row r="4" spans="2:10" ht="15" customHeight="1" thickBot="1">
      <c r="B4" s="2312" t="s">
        <v>52</v>
      </c>
      <c r="C4" s="2313"/>
      <c r="D4" s="2313"/>
      <c r="E4" s="2313"/>
      <c r="F4" s="2313"/>
      <c r="G4" s="2313"/>
      <c r="H4" s="2313"/>
      <c r="I4" s="2314"/>
      <c r="J4" s="2314"/>
    </row>
    <row r="5" spans="2:10" ht="32.25" customHeight="1" thickTop="1">
      <c r="B5" s="2301" t="s">
        <v>42</v>
      </c>
      <c r="C5" s="2303" t="s">
        <v>46</v>
      </c>
      <c r="D5" s="2305" t="s">
        <v>45</v>
      </c>
      <c r="E5" s="2305"/>
      <c r="F5" s="2275" t="s">
        <v>957</v>
      </c>
      <c r="G5" s="2275"/>
      <c r="H5" s="1199" t="s">
        <v>956</v>
      </c>
      <c r="I5" s="2315" t="s">
        <v>955</v>
      </c>
      <c r="J5" s="2316"/>
    </row>
    <row r="6" spans="2:10" ht="32.25" customHeight="1">
      <c r="B6" s="2302"/>
      <c r="C6" s="2304"/>
      <c r="D6" s="1272" t="s">
        <v>47</v>
      </c>
      <c r="E6" s="1197" t="s">
        <v>247</v>
      </c>
      <c r="F6" s="1272" t="s">
        <v>47</v>
      </c>
      <c r="G6" s="1197" t="s">
        <v>247</v>
      </c>
      <c r="H6" s="1197" t="s">
        <v>247</v>
      </c>
      <c r="I6" s="1271" t="s">
        <v>44</v>
      </c>
      <c r="J6" s="1270" t="s">
        <v>56</v>
      </c>
    </row>
    <row r="7" spans="2:10" ht="32.25" customHeight="1">
      <c r="B7" s="1260"/>
      <c r="C7" s="1250" t="s">
        <v>1055</v>
      </c>
      <c r="D7" s="1250">
        <v>1165.282956</v>
      </c>
      <c r="E7" s="1249">
        <v>448.3982640000001</v>
      </c>
      <c r="F7" s="1250">
        <v>1103.1352449999999</v>
      </c>
      <c r="G7" s="1250">
        <v>459.82748600000002</v>
      </c>
      <c r="H7" s="1250">
        <v>301.57799200000005</v>
      </c>
      <c r="I7" s="1249">
        <v>2.5488996986839254</v>
      </c>
      <c r="J7" s="1259">
        <v>-34.414970574421019</v>
      </c>
    </row>
    <row r="8" spans="2:10" ht="32.25" customHeight="1">
      <c r="B8" s="1257">
        <v>1</v>
      </c>
      <c r="C8" s="1256" t="s">
        <v>1054</v>
      </c>
      <c r="D8" s="1255">
        <v>12.566773</v>
      </c>
      <c r="E8" s="1253">
        <v>5.0827170000000006</v>
      </c>
      <c r="F8" s="1254">
        <v>7.4222970000000004</v>
      </c>
      <c r="G8" s="1254">
        <v>1.486707</v>
      </c>
      <c r="H8" s="1254">
        <v>4.8335850000000002</v>
      </c>
      <c r="I8" s="1253">
        <v>-70.749758446122428</v>
      </c>
      <c r="J8" s="1252">
        <v>225.12021534841773</v>
      </c>
    </row>
    <row r="9" spans="2:10" ht="32.25" customHeight="1">
      <c r="B9" s="1257">
        <v>2</v>
      </c>
      <c r="C9" s="1256" t="s">
        <v>1053</v>
      </c>
      <c r="D9" s="1255">
        <v>0</v>
      </c>
      <c r="E9" s="1253">
        <v>0</v>
      </c>
      <c r="F9" s="1254">
        <v>0</v>
      </c>
      <c r="G9" s="1254">
        <v>0</v>
      </c>
      <c r="H9" s="1254">
        <v>0</v>
      </c>
      <c r="I9" s="1253" t="s">
        <v>147</v>
      </c>
      <c r="J9" s="1252" t="s">
        <v>147</v>
      </c>
    </row>
    <row r="10" spans="2:10" ht="32.25" customHeight="1">
      <c r="B10" s="1257">
        <v>3</v>
      </c>
      <c r="C10" s="1256" t="s">
        <v>1052</v>
      </c>
      <c r="D10" s="1255">
        <v>319.31931900000001</v>
      </c>
      <c r="E10" s="1253">
        <v>128.05536900000001</v>
      </c>
      <c r="F10" s="1254">
        <v>292.66342300000002</v>
      </c>
      <c r="G10" s="1254">
        <v>153.15570700000001</v>
      </c>
      <c r="H10" s="1254">
        <v>66.306847000000005</v>
      </c>
      <c r="I10" s="1253">
        <v>19.601160182514477</v>
      </c>
      <c r="J10" s="1252">
        <v>-56.706251240118661</v>
      </c>
    </row>
    <row r="11" spans="2:10" ht="32.25" customHeight="1">
      <c r="B11" s="1257">
        <v>4</v>
      </c>
      <c r="C11" s="1256" t="s">
        <v>976</v>
      </c>
      <c r="D11" s="1255">
        <v>87.793451000000005</v>
      </c>
      <c r="E11" s="1253">
        <v>20.925932</v>
      </c>
      <c r="F11" s="1254">
        <v>148.71389600000001</v>
      </c>
      <c r="G11" s="1254">
        <v>29.91921</v>
      </c>
      <c r="H11" s="1254">
        <v>2.5297399999999994</v>
      </c>
      <c r="I11" s="1253">
        <v>42.976714251006854</v>
      </c>
      <c r="J11" s="1269">
        <v>-91.544763381118685</v>
      </c>
    </row>
    <row r="12" spans="2:10" ht="32.25" customHeight="1">
      <c r="B12" s="1257">
        <v>5</v>
      </c>
      <c r="C12" s="1256" t="s">
        <v>1051</v>
      </c>
      <c r="D12" s="1255">
        <v>144.14566000000002</v>
      </c>
      <c r="E12" s="1253">
        <v>45.129006000000004</v>
      </c>
      <c r="F12" s="1254">
        <v>199.98489599999999</v>
      </c>
      <c r="G12" s="1254">
        <v>64.651325999999997</v>
      </c>
      <c r="H12" s="1254">
        <v>114.56173100000001</v>
      </c>
      <c r="I12" s="1253">
        <v>43.258918665303611</v>
      </c>
      <c r="J12" s="1269">
        <v>77.199352415447777</v>
      </c>
    </row>
    <row r="13" spans="2:10" ht="32.25" customHeight="1">
      <c r="B13" s="1257">
        <v>6</v>
      </c>
      <c r="C13" s="1256" t="s">
        <v>983</v>
      </c>
      <c r="D13" s="1255">
        <v>77.717825999999988</v>
      </c>
      <c r="E13" s="1253">
        <v>19.843871</v>
      </c>
      <c r="F13" s="1254">
        <v>41.957992000000012</v>
      </c>
      <c r="G13" s="1254">
        <v>35.215793000000005</v>
      </c>
      <c r="H13" s="1254">
        <v>8.1223150000000004</v>
      </c>
      <c r="I13" s="1253">
        <v>77.464331430092471</v>
      </c>
      <c r="J13" s="1269">
        <v>-76.935589665693456</v>
      </c>
    </row>
    <row r="14" spans="2:10" ht="32.25" customHeight="1">
      <c r="B14" s="1257">
        <v>7</v>
      </c>
      <c r="C14" s="1256" t="s">
        <v>1050</v>
      </c>
      <c r="D14" s="1255">
        <v>107.649185</v>
      </c>
      <c r="E14" s="1253">
        <v>42.857619999999997</v>
      </c>
      <c r="F14" s="1254">
        <v>100.33806199999999</v>
      </c>
      <c r="G14" s="1254">
        <v>47.562417999999994</v>
      </c>
      <c r="H14" s="1254">
        <v>11.969794</v>
      </c>
      <c r="I14" s="1253">
        <v>10.977739781163763</v>
      </c>
      <c r="J14" s="1269">
        <v>-74.83350404935257</v>
      </c>
    </row>
    <row r="15" spans="2:10" ht="32.25" customHeight="1">
      <c r="B15" s="1257">
        <v>8</v>
      </c>
      <c r="C15" s="1256" t="s">
        <v>1049</v>
      </c>
      <c r="D15" s="1255">
        <v>9.7340999999999997E-2</v>
      </c>
      <c r="E15" s="1253">
        <v>4.2540999999999995E-2</v>
      </c>
      <c r="F15" s="1254">
        <v>0.7349969999999999</v>
      </c>
      <c r="G15" s="1254">
        <v>0.54012899999999997</v>
      </c>
      <c r="H15" s="1254">
        <v>0.78137400000000001</v>
      </c>
      <c r="I15" s="1253" t="s">
        <v>147</v>
      </c>
      <c r="J15" s="1269">
        <v>44.664330187788494</v>
      </c>
    </row>
    <row r="16" spans="2:10" ht="32.25" customHeight="1">
      <c r="B16" s="1257">
        <v>9</v>
      </c>
      <c r="C16" s="1256" t="s">
        <v>1048</v>
      </c>
      <c r="D16" s="1255">
        <v>0</v>
      </c>
      <c r="E16" s="1253">
        <v>0</v>
      </c>
      <c r="F16" s="1254">
        <v>0</v>
      </c>
      <c r="G16" s="1254">
        <v>0</v>
      </c>
      <c r="H16" s="1254">
        <v>0</v>
      </c>
      <c r="I16" s="1253" t="s">
        <v>147</v>
      </c>
      <c r="J16" s="1252" t="s">
        <v>147</v>
      </c>
    </row>
    <row r="17" spans="2:10" ht="32.25" customHeight="1">
      <c r="B17" s="1257">
        <v>10</v>
      </c>
      <c r="C17" s="1256" t="s">
        <v>1047</v>
      </c>
      <c r="D17" s="1255">
        <v>1.4568639999999999</v>
      </c>
      <c r="E17" s="1253">
        <v>0.75120199999999993</v>
      </c>
      <c r="F17" s="1254">
        <v>0.56695699999999993</v>
      </c>
      <c r="G17" s="1254">
        <v>0.35110199999999997</v>
      </c>
      <c r="H17" s="1254">
        <v>1.319E-2</v>
      </c>
      <c r="I17" s="1253">
        <v>-53.261306546042206</v>
      </c>
      <c r="J17" s="1252">
        <v>-96.243256945275164</v>
      </c>
    </row>
    <row r="18" spans="2:10" ht="32.25" customHeight="1">
      <c r="B18" s="1257">
        <v>11</v>
      </c>
      <c r="C18" s="1256" t="s">
        <v>1046</v>
      </c>
      <c r="D18" s="1255">
        <v>101.364215</v>
      </c>
      <c r="E18" s="1253">
        <v>48.297380000000004</v>
      </c>
      <c r="F18" s="1254">
        <v>85.675398000000001</v>
      </c>
      <c r="G18" s="1254">
        <v>20.023899</v>
      </c>
      <c r="H18" s="1254">
        <v>0.57229200000000002</v>
      </c>
      <c r="I18" s="1253">
        <v>-58.540403226841711</v>
      </c>
      <c r="J18" s="1252">
        <v>-97.141955220609134</v>
      </c>
    </row>
    <row r="19" spans="2:10" ht="32.25" customHeight="1">
      <c r="B19" s="1257">
        <v>12</v>
      </c>
      <c r="C19" s="1256" t="s">
        <v>1045</v>
      </c>
      <c r="D19" s="1255">
        <v>28.877958000000003</v>
      </c>
      <c r="E19" s="1253">
        <v>21.087918000000002</v>
      </c>
      <c r="F19" s="1254">
        <v>15.846483999999998</v>
      </c>
      <c r="G19" s="1254">
        <v>5.4210509999999994</v>
      </c>
      <c r="H19" s="1254">
        <v>2.3929</v>
      </c>
      <c r="I19" s="1253">
        <v>-74.29309522163355</v>
      </c>
      <c r="J19" s="1252">
        <v>-55.859112928470879</v>
      </c>
    </row>
    <row r="20" spans="2:10" ht="32.25" customHeight="1">
      <c r="B20" s="1257">
        <v>13</v>
      </c>
      <c r="C20" s="1256" t="s">
        <v>1044</v>
      </c>
      <c r="D20" s="1255">
        <v>0</v>
      </c>
      <c r="E20" s="1253">
        <v>0</v>
      </c>
      <c r="F20" s="1254">
        <v>0</v>
      </c>
      <c r="G20" s="1254">
        <v>0</v>
      </c>
      <c r="H20" s="1254">
        <v>0</v>
      </c>
      <c r="I20" s="1253" t="s">
        <v>147</v>
      </c>
      <c r="J20" s="1252" t="s">
        <v>147</v>
      </c>
    </row>
    <row r="21" spans="2:10" ht="32.25" customHeight="1">
      <c r="B21" s="1257">
        <v>14</v>
      </c>
      <c r="C21" s="1256" t="s">
        <v>1043</v>
      </c>
      <c r="D21" s="1255">
        <v>25.094232999999999</v>
      </c>
      <c r="E21" s="1253">
        <v>6.3188949999999995</v>
      </c>
      <c r="F21" s="1254">
        <v>13.872651999999999</v>
      </c>
      <c r="G21" s="1254">
        <v>3.3263199999999999</v>
      </c>
      <c r="H21" s="1254">
        <v>1.6851</v>
      </c>
      <c r="I21" s="1253">
        <v>-47.35915061098499</v>
      </c>
      <c r="J21" s="1252">
        <v>-49.34041222732629</v>
      </c>
    </row>
    <row r="22" spans="2:10" ht="32.25" customHeight="1">
      <c r="B22" s="1257">
        <v>15</v>
      </c>
      <c r="C22" s="1256" t="s">
        <v>1042</v>
      </c>
      <c r="D22" s="1255">
        <v>259.19413100000003</v>
      </c>
      <c r="E22" s="1253">
        <v>109.999813</v>
      </c>
      <c r="F22" s="1254">
        <v>195.35819100000003</v>
      </c>
      <c r="G22" s="1254">
        <v>98.17382400000001</v>
      </c>
      <c r="H22" s="1254">
        <v>87.805123999999992</v>
      </c>
      <c r="I22" s="1253">
        <v>-10.750917367468602</v>
      </c>
      <c r="J22" s="1252">
        <v>-10.56157290969945</v>
      </c>
    </row>
    <row r="23" spans="2:10" ht="32.25" customHeight="1">
      <c r="B23" s="1268"/>
      <c r="C23" s="1250" t="s">
        <v>1041</v>
      </c>
      <c r="D23" s="1250">
        <v>1272.4384960699997</v>
      </c>
      <c r="E23" s="1249">
        <v>437.92353694000008</v>
      </c>
      <c r="F23" s="1267">
        <v>1006.686256</v>
      </c>
      <c r="G23" s="1267">
        <v>460.88399599999997</v>
      </c>
      <c r="H23" s="1267">
        <v>561.71324499999992</v>
      </c>
      <c r="I23" s="1249">
        <v>5.2430292330109864</v>
      </c>
      <c r="J23" s="1248">
        <v>21.877359568805673</v>
      </c>
    </row>
    <row r="24" spans="2:10" ht="32.25" customHeight="1" thickBot="1">
      <c r="B24" s="1266"/>
      <c r="C24" s="1265" t="s">
        <v>1040</v>
      </c>
      <c r="D24" s="1265">
        <v>2437.7214520699995</v>
      </c>
      <c r="E24" s="1243">
        <v>886.32180094</v>
      </c>
      <c r="F24" s="1244">
        <v>2109.8215009999999</v>
      </c>
      <c r="G24" s="1244">
        <v>920.71148199999993</v>
      </c>
      <c r="H24" s="1244">
        <v>863.29123699999991</v>
      </c>
      <c r="I24" s="1243">
        <v>3.8800445869127316</v>
      </c>
      <c r="J24" s="1242">
        <v>-6.2365079748185508</v>
      </c>
    </row>
    <row r="25" spans="2:10" ht="21.75" customHeight="1" thickTop="1">
      <c r="B25" s="2308" t="s">
        <v>960</v>
      </c>
      <c r="C25" s="2308"/>
      <c r="D25" s="2308"/>
      <c r="E25" s="2308"/>
      <c r="F25" s="2308"/>
      <c r="G25" s="1264"/>
      <c r="H25" s="1264"/>
      <c r="I25" s="1264"/>
    </row>
    <row r="26" spans="2:10" ht="15" customHeight="1">
      <c r="B26" s="805"/>
      <c r="C26" s="1241"/>
      <c r="D26" s="1239"/>
      <c r="E26" s="1239"/>
      <c r="F26" s="1239"/>
      <c r="G26" s="1239"/>
      <c r="H26" s="1239"/>
      <c r="I26" s="1239"/>
      <c r="J26" s="1239"/>
    </row>
    <row r="27" spans="2:10">
      <c r="D27" s="1238"/>
      <c r="E27" s="1238"/>
      <c r="F27" s="1238"/>
      <c r="G27" s="1238"/>
      <c r="H27" s="1238"/>
      <c r="I27" s="1238"/>
      <c r="J27" s="1238"/>
    </row>
    <row r="28" spans="2:10">
      <c r="D28" s="1238"/>
      <c r="E28" s="1238"/>
      <c r="F28" s="1238"/>
      <c r="G28" s="1238"/>
      <c r="H28" s="1238"/>
      <c r="I28" s="1238"/>
      <c r="J28" s="1238"/>
    </row>
    <row r="29" spans="2:10">
      <c r="D29" s="1238"/>
      <c r="E29" s="1238"/>
      <c r="F29" s="1238"/>
      <c r="G29" s="1238"/>
      <c r="H29" s="1238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H34" sqref="H34"/>
    </sheetView>
  </sheetViews>
  <sheetFormatPr defaultRowHeight="15.75"/>
  <cols>
    <col min="1" max="1" width="4" style="1235" customWidth="1"/>
    <col min="2" max="2" width="5.140625" style="1235" bestFit="1" customWidth="1"/>
    <col min="3" max="3" width="31.140625" style="1235" customWidth="1"/>
    <col min="4" max="8" width="14.5703125" style="1235" customWidth="1"/>
    <col min="9" max="10" width="9.5703125" style="1235" customWidth="1"/>
    <col min="11" max="251" width="9.140625" style="1235"/>
    <col min="252" max="252" width="4" style="1235" customWidth="1"/>
    <col min="253" max="253" width="6" style="1235" customWidth="1"/>
    <col min="254" max="254" width="26.28515625" style="1235" customWidth="1"/>
    <col min="255" max="255" width="8.42578125" style="1235" customWidth="1"/>
    <col min="256" max="261" width="10.7109375" style="1235" customWidth="1"/>
    <col min="262" max="507" width="9.140625" style="1235"/>
    <col min="508" max="508" width="4" style="1235" customWidth="1"/>
    <col min="509" max="509" width="6" style="1235" customWidth="1"/>
    <col min="510" max="510" width="26.28515625" style="1235" customWidth="1"/>
    <col min="511" max="511" width="8.42578125" style="1235" customWidth="1"/>
    <col min="512" max="517" width="10.7109375" style="1235" customWidth="1"/>
    <col min="518" max="763" width="9.140625" style="1235"/>
    <col min="764" max="764" width="4" style="1235" customWidth="1"/>
    <col min="765" max="765" width="6" style="1235" customWidth="1"/>
    <col min="766" max="766" width="26.28515625" style="1235" customWidth="1"/>
    <col min="767" max="767" width="8.42578125" style="1235" customWidth="1"/>
    <col min="768" max="773" width="10.7109375" style="1235" customWidth="1"/>
    <col min="774" max="1019" width="9.140625" style="1235"/>
    <col min="1020" max="1020" width="4" style="1235" customWidth="1"/>
    <col min="1021" max="1021" width="6" style="1235" customWidth="1"/>
    <col min="1022" max="1022" width="26.28515625" style="1235" customWidth="1"/>
    <col min="1023" max="1023" width="8.42578125" style="1235" customWidth="1"/>
    <col min="1024" max="1029" width="10.7109375" style="1235" customWidth="1"/>
    <col min="1030" max="1275" width="9.140625" style="1235"/>
    <col min="1276" max="1276" width="4" style="1235" customWidth="1"/>
    <col min="1277" max="1277" width="6" style="1235" customWidth="1"/>
    <col min="1278" max="1278" width="26.28515625" style="1235" customWidth="1"/>
    <col min="1279" max="1279" width="8.42578125" style="1235" customWidth="1"/>
    <col min="1280" max="1285" width="10.7109375" style="1235" customWidth="1"/>
    <col min="1286" max="1531" width="9.140625" style="1235"/>
    <col min="1532" max="1532" width="4" style="1235" customWidth="1"/>
    <col min="1533" max="1533" width="6" style="1235" customWidth="1"/>
    <col min="1534" max="1534" width="26.28515625" style="1235" customWidth="1"/>
    <col min="1535" max="1535" width="8.42578125" style="1235" customWidth="1"/>
    <col min="1536" max="1541" width="10.7109375" style="1235" customWidth="1"/>
    <col min="1542" max="1787" width="9.140625" style="1235"/>
    <col min="1788" max="1788" width="4" style="1235" customWidth="1"/>
    <col min="1789" max="1789" width="6" style="1235" customWidth="1"/>
    <col min="1790" max="1790" width="26.28515625" style="1235" customWidth="1"/>
    <col min="1791" max="1791" width="8.42578125" style="1235" customWidth="1"/>
    <col min="1792" max="1797" width="10.7109375" style="1235" customWidth="1"/>
    <col min="1798" max="2043" width="9.140625" style="1235"/>
    <col min="2044" max="2044" width="4" style="1235" customWidth="1"/>
    <col min="2045" max="2045" width="6" style="1235" customWidth="1"/>
    <col min="2046" max="2046" width="26.28515625" style="1235" customWidth="1"/>
    <col min="2047" max="2047" width="8.42578125" style="1235" customWidth="1"/>
    <col min="2048" max="2053" width="10.7109375" style="1235" customWidth="1"/>
    <col min="2054" max="2299" width="9.140625" style="1235"/>
    <col min="2300" max="2300" width="4" style="1235" customWidth="1"/>
    <col min="2301" max="2301" width="6" style="1235" customWidth="1"/>
    <col min="2302" max="2302" width="26.28515625" style="1235" customWidth="1"/>
    <col min="2303" max="2303" width="8.42578125" style="1235" customWidth="1"/>
    <col min="2304" max="2309" width="10.7109375" style="1235" customWidth="1"/>
    <col min="2310" max="2555" width="9.140625" style="1235"/>
    <col min="2556" max="2556" width="4" style="1235" customWidth="1"/>
    <col min="2557" max="2557" width="6" style="1235" customWidth="1"/>
    <col min="2558" max="2558" width="26.28515625" style="1235" customWidth="1"/>
    <col min="2559" max="2559" width="8.42578125" style="1235" customWidth="1"/>
    <col min="2560" max="2565" width="10.7109375" style="1235" customWidth="1"/>
    <col min="2566" max="2811" width="9.140625" style="1235"/>
    <col min="2812" max="2812" width="4" style="1235" customWidth="1"/>
    <col min="2813" max="2813" width="6" style="1235" customWidth="1"/>
    <col min="2814" max="2814" width="26.28515625" style="1235" customWidth="1"/>
    <col min="2815" max="2815" width="8.42578125" style="1235" customWidth="1"/>
    <col min="2816" max="2821" width="10.7109375" style="1235" customWidth="1"/>
    <col min="2822" max="3067" width="9.140625" style="1235"/>
    <col min="3068" max="3068" width="4" style="1235" customWidth="1"/>
    <col min="3069" max="3069" width="6" style="1235" customWidth="1"/>
    <col min="3070" max="3070" width="26.28515625" style="1235" customWidth="1"/>
    <col min="3071" max="3071" width="8.42578125" style="1235" customWidth="1"/>
    <col min="3072" max="3077" width="10.7109375" style="1235" customWidth="1"/>
    <col min="3078" max="3323" width="9.140625" style="1235"/>
    <col min="3324" max="3324" width="4" style="1235" customWidth="1"/>
    <col min="3325" max="3325" width="6" style="1235" customWidth="1"/>
    <col min="3326" max="3326" width="26.28515625" style="1235" customWidth="1"/>
    <col min="3327" max="3327" width="8.42578125" style="1235" customWidth="1"/>
    <col min="3328" max="3333" width="10.7109375" style="1235" customWidth="1"/>
    <col min="3334" max="3579" width="9.140625" style="1235"/>
    <col min="3580" max="3580" width="4" style="1235" customWidth="1"/>
    <col min="3581" max="3581" width="6" style="1235" customWidth="1"/>
    <col min="3582" max="3582" width="26.28515625" style="1235" customWidth="1"/>
    <col min="3583" max="3583" width="8.42578125" style="1235" customWidth="1"/>
    <col min="3584" max="3589" width="10.7109375" style="1235" customWidth="1"/>
    <col min="3590" max="3835" width="9.140625" style="1235"/>
    <col min="3836" max="3836" width="4" style="1235" customWidth="1"/>
    <col min="3837" max="3837" width="6" style="1235" customWidth="1"/>
    <col min="3838" max="3838" width="26.28515625" style="1235" customWidth="1"/>
    <col min="3839" max="3839" width="8.42578125" style="1235" customWidth="1"/>
    <col min="3840" max="3845" width="10.7109375" style="1235" customWidth="1"/>
    <col min="3846" max="4091" width="9.140625" style="1235"/>
    <col min="4092" max="4092" width="4" style="1235" customWidth="1"/>
    <col min="4093" max="4093" width="6" style="1235" customWidth="1"/>
    <col min="4094" max="4094" width="26.28515625" style="1235" customWidth="1"/>
    <col min="4095" max="4095" width="8.42578125" style="1235" customWidth="1"/>
    <col min="4096" max="4101" width="10.7109375" style="1235" customWidth="1"/>
    <col min="4102" max="4347" width="9.140625" style="1235"/>
    <col min="4348" max="4348" width="4" style="1235" customWidth="1"/>
    <col min="4349" max="4349" width="6" style="1235" customWidth="1"/>
    <col min="4350" max="4350" width="26.28515625" style="1235" customWidth="1"/>
    <col min="4351" max="4351" width="8.42578125" style="1235" customWidth="1"/>
    <col min="4352" max="4357" width="10.7109375" style="1235" customWidth="1"/>
    <col min="4358" max="4603" width="9.140625" style="1235"/>
    <col min="4604" max="4604" width="4" style="1235" customWidth="1"/>
    <col min="4605" max="4605" width="6" style="1235" customWidth="1"/>
    <col min="4606" max="4606" width="26.28515625" style="1235" customWidth="1"/>
    <col min="4607" max="4607" width="8.42578125" style="1235" customWidth="1"/>
    <col min="4608" max="4613" width="10.7109375" style="1235" customWidth="1"/>
    <col min="4614" max="4859" width="9.140625" style="1235"/>
    <col min="4860" max="4860" width="4" style="1235" customWidth="1"/>
    <col min="4861" max="4861" width="6" style="1235" customWidth="1"/>
    <col min="4862" max="4862" width="26.28515625" style="1235" customWidth="1"/>
    <col min="4863" max="4863" width="8.42578125" style="1235" customWidth="1"/>
    <col min="4864" max="4869" width="10.7109375" style="1235" customWidth="1"/>
    <col min="4870" max="5115" width="9.140625" style="1235"/>
    <col min="5116" max="5116" width="4" style="1235" customWidth="1"/>
    <col min="5117" max="5117" width="6" style="1235" customWidth="1"/>
    <col min="5118" max="5118" width="26.28515625" style="1235" customWidth="1"/>
    <col min="5119" max="5119" width="8.42578125" style="1235" customWidth="1"/>
    <col min="5120" max="5125" width="10.7109375" style="1235" customWidth="1"/>
    <col min="5126" max="5371" width="9.140625" style="1235"/>
    <col min="5372" max="5372" width="4" style="1235" customWidth="1"/>
    <col min="5373" max="5373" width="6" style="1235" customWidth="1"/>
    <col min="5374" max="5374" width="26.28515625" style="1235" customWidth="1"/>
    <col min="5375" max="5375" width="8.42578125" style="1235" customWidth="1"/>
    <col min="5376" max="5381" width="10.7109375" style="1235" customWidth="1"/>
    <col min="5382" max="5627" width="9.140625" style="1235"/>
    <col min="5628" max="5628" width="4" style="1235" customWidth="1"/>
    <col min="5629" max="5629" width="6" style="1235" customWidth="1"/>
    <col min="5630" max="5630" width="26.28515625" style="1235" customWidth="1"/>
    <col min="5631" max="5631" width="8.42578125" style="1235" customWidth="1"/>
    <col min="5632" max="5637" width="10.7109375" style="1235" customWidth="1"/>
    <col min="5638" max="5883" width="9.140625" style="1235"/>
    <col min="5884" max="5884" width="4" style="1235" customWidth="1"/>
    <col min="5885" max="5885" width="6" style="1235" customWidth="1"/>
    <col min="5886" max="5886" width="26.28515625" style="1235" customWidth="1"/>
    <col min="5887" max="5887" width="8.42578125" style="1235" customWidth="1"/>
    <col min="5888" max="5893" width="10.7109375" style="1235" customWidth="1"/>
    <col min="5894" max="6139" width="9.140625" style="1235"/>
    <col min="6140" max="6140" width="4" style="1235" customWidth="1"/>
    <col min="6141" max="6141" width="6" style="1235" customWidth="1"/>
    <col min="6142" max="6142" width="26.28515625" style="1235" customWidth="1"/>
    <col min="6143" max="6143" width="8.42578125" style="1235" customWidth="1"/>
    <col min="6144" max="6149" width="10.7109375" style="1235" customWidth="1"/>
    <col min="6150" max="6395" width="9.140625" style="1235"/>
    <col min="6396" max="6396" width="4" style="1235" customWidth="1"/>
    <col min="6397" max="6397" width="6" style="1235" customWidth="1"/>
    <col min="6398" max="6398" width="26.28515625" style="1235" customWidth="1"/>
    <col min="6399" max="6399" width="8.42578125" style="1235" customWidth="1"/>
    <col min="6400" max="6405" width="10.7109375" style="1235" customWidth="1"/>
    <col min="6406" max="6651" width="9.140625" style="1235"/>
    <col min="6652" max="6652" width="4" style="1235" customWidth="1"/>
    <col min="6653" max="6653" width="6" style="1235" customWidth="1"/>
    <col min="6654" max="6654" width="26.28515625" style="1235" customWidth="1"/>
    <col min="6655" max="6655" width="8.42578125" style="1235" customWidth="1"/>
    <col min="6656" max="6661" width="10.7109375" style="1235" customWidth="1"/>
    <col min="6662" max="6907" width="9.140625" style="1235"/>
    <col min="6908" max="6908" width="4" style="1235" customWidth="1"/>
    <col min="6909" max="6909" width="6" style="1235" customWidth="1"/>
    <col min="6910" max="6910" width="26.28515625" style="1235" customWidth="1"/>
    <col min="6911" max="6911" width="8.42578125" style="1235" customWidth="1"/>
    <col min="6912" max="6917" width="10.7109375" style="1235" customWidth="1"/>
    <col min="6918" max="7163" width="9.140625" style="1235"/>
    <col min="7164" max="7164" width="4" style="1235" customWidth="1"/>
    <col min="7165" max="7165" width="6" style="1235" customWidth="1"/>
    <col min="7166" max="7166" width="26.28515625" style="1235" customWidth="1"/>
    <col min="7167" max="7167" width="8.42578125" style="1235" customWidth="1"/>
    <col min="7168" max="7173" width="10.7109375" style="1235" customWidth="1"/>
    <col min="7174" max="7419" width="9.140625" style="1235"/>
    <col min="7420" max="7420" width="4" style="1235" customWidth="1"/>
    <col min="7421" max="7421" width="6" style="1235" customWidth="1"/>
    <col min="7422" max="7422" width="26.28515625" style="1235" customWidth="1"/>
    <col min="7423" max="7423" width="8.42578125" style="1235" customWidth="1"/>
    <col min="7424" max="7429" width="10.7109375" style="1235" customWidth="1"/>
    <col min="7430" max="7675" width="9.140625" style="1235"/>
    <col min="7676" max="7676" width="4" style="1235" customWidth="1"/>
    <col min="7677" max="7677" width="6" style="1235" customWidth="1"/>
    <col min="7678" max="7678" width="26.28515625" style="1235" customWidth="1"/>
    <col min="7679" max="7679" width="8.42578125" style="1235" customWidth="1"/>
    <col min="7680" max="7685" width="10.7109375" style="1235" customWidth="1"/>
    <col min="7686" max="7931" width="9.140625" style="1235"/>
    <col min="7932" max="7932" width="4" style="1235" customWidth="1"/>
    <col min="7933" max="7933" width="6" style="1235" customWidth="1"/>
    <col min="7934" max="7934" width="26.28515625" style="1235" customWidth="1"/>
    <col min="7935" max="7935" width="8.42578125" style="1235" customWidth="1"/>
    <col min="7936" max="7941" width="10.7109375" style="1235" customWidth="1"/>
    <col min="7942" max="8187" width="9.140625" style="1235"/>
    <col min="8188" max="8188" width="4" style="1235" customWidth="1"/>
    <col min="8189" max="8189" width="6" style="1235" customWidth="1"/>
    <col min="8190" max="8190" width="26.28515625" style="1235" customWidth="1"/>
    <col min="8191" max="8191" width="8.42578125" style="1235" customWidth="1"/>
    <col min="8192" max="8197" width="10.7109375" style="1235" customWidth="1"/>
    <col min="8198" max="8443" width="9.140625" style="1235"/>
    <col min="8444" max="8444" width="4" style="1235" customWidth="1"/>
    <col min="8445" max="8445" width="6" style="1235" customWidth="1"/>
    <col min="8446" max="8446" width="26.28515625" style="1235" customWidth="1"/>
    <col min="8447" max="8447" width="8.42578125" style="1235" customWidth="1"/>
    <col min="8448" max="8453" width="10.7109375" style="1235" customWidth="1"/>
    <col min="8454" max="8699" width="9.140625" style="1235"/>
    <col min="8700" max="8700" width="4" style="1235" customWidth="1"/>
    <col min="8701" max="8701" width="6" style="1235" customWidth="1"/>
    <col min="8702" max="8702" width="26.28515625" style="1235" customWidth="1"/>
    <col min="8703" max="8703" width="8.42578125" style="1235" customWidth="1"/>
    <col min="8704" max="8709" width="10.7109375" style="1235" customWidth="1"/>
    <col min="8710" max="8955" width="9.140625" style="1235"/>
    <col min="8956" max="8956" width="4" style="1235" customWidth="1"/>
    <col min="8957" max="8957" width="6" style="1235" customWidth="1"/>
    <col min="8958" max="8958" width="26.28515625" style="1235" customWidth="1"/>
    <col min="8959" max="8959" width="8.42578125" style="1235" customWidth="1"/>
    <col min="8960" max="8965" width="10.7109375" style="1235" customWidth="1"/>
    <col min="8966" max="9211" width="9.140625" style="1235"/>
    <col min="9212" max="9212" width="4" style="1235" customWidth="1"/>
    <col min="9213" max="9213" width="6" style="1235" customWidth="1"/>
    <col min="9214" max="9214" width="26.28515625" style="1235" customWidth="1"/>
    <col min="9215" max="9215" width="8.42578125" style="1235" customWidth="1"/>
    <col min="9216" max="9221" width="10.7109375" style="1235" customWidth="1"/>
    <col min="9222" max="9467" width="9.140625" style="1235"/>
    <col min="9468" max="9468" width="4" style="1235" customWidth="1"/>
    <col min="9469" max="9469" width="6" style="1235" customWidth="1"/>
    <col min="9470" max="9470" width="26.28515625" style="1235" customWidth="1"/>
    <col min="9471" max="9471" width="8.42578125" style="1235" customWidth="1"/>
    <col min="9472" max="9477" width="10.7109375" style="1235" customWidth="1"/>
    <col min="9478" max="9723" width="9.140625" style="1235"/>
    <col min="9724" max="9724" width="4" style="1235" customWidth="1"/>
    <col min="9725" max="9725" width="6" style="1235" customWidth="1"/>
    <col min="9726" max="9726" width="26.28515625" style="1235" customWidth="1"/>
    <col min="9727" max="9727" width="8.42578125" style="1235" customWidth="1"/>
    <col min="9728" max="9733" width="10.7109375" style="1235" customWidth="1"/>
    <col min="9734" max="9979" width="9.140625" style="1235"/>
    <col min="9980" max="9980" width="4" style="1235" customWidth="1"/>
    <col min="9981" max="9981" width="6" style="1235" customWidth="1"/>
    <col min="9982" max="9982" width="26.28515625" style="1235" customWidth="1"/>
    <col min="9983" max="9983" width="8.42578125" style="1235" customWidth="1"/>
    <col min="9984" max="9989" width="10.7109375" style="1235" customWidth="1"/>
    <col min="9990" max="10235" width="9.140625" style="1235"/>
    <col min="10236" max="10236" width="4" style="1235" customWidth="1"/>
    <col min="10237" max="10237" width="6" style="1235" customWidth="1"/>
    <col min="10238" max="10238" width="26.28515625" style="1235" customWidth="1"/>
    <col min="10239" max="10239" width="8.42578125" style="1235" customWidth="1"/>
    <col min="10240" max="10245" width="10.7109375" style="1235" customWidth="1"/>
    <col min="10246" max="10491" width="9.140625" style="1235"/>
    <col min="10492" max="10492" width="4" style="1235" customWidth="1"/>
    <col min="10493" max="10493" width="6" style="1235" customWidth="1"/>
    <col min="10494" max="10494" width="26.28515625" style="1235" customWidth="1"/>
    <col min="10495" max="10495" width="8.42578125" style="1235" customWidth="1"/>
    <col min="10496" max="10501" width="10.7109375" style="1235" customWidth="1"/>
    <col min="10502" max="10747" width="9.140625" style="1235"/>
    <col min="10748" max="10748" width="4" style="1235" customWidth="1"/>
    <col min="10749" max="10749" width="6" style="1235" customWidth="1"/>
    <col min="10750" max="10750" width="26.28515625" style="1235" customWidth="1"/>
    <col min="10751" max="10751" width="8.42578125" style="1235" customWidth="1"/>
    <col min="10752" max="10757" width="10.7109375" style="1235" customWidth="1"/>
    <col min="10758" max="11003" width="9.140625" style="1235"/>
    <col min="11004" max="11004" width="4" style="1235" customWidth="1"/>
    <col min="11005" max="11005" width="6" style="1235" customWidth="1"/>
    <col min="11006" max="11006" width="26.28515625" style="1235" customWidth="1"/>
    <col min="11007" max="11007" width="8.42578125" style="1235" customWidth="1"/>
    <col min="11008" max="11013" width="10.7109375" style="1235" customWidth="1"/>
    <col min="11014" max="11259" width="9.140625" style="1235"/>
    <col min="11260" max="11260" width="4" style="1235" customWidth="1"/>
    <col min="11261" max="11261" width="6" style="1235" customWidth="1"/>
    <col min="11262" max="11262" width="26.28515625" style="1235" customWidth="1"/>
    <col min="11263" max="11263" width="8.42578125" style="1235" customWidth="1"/>
    <col min="11264" max="11269" width="10.7109375" style="1235" customWidth="1"/>
    <col min="11270" max="11515" width="9.140625" style="1235"/>
    <col min="11516" max="11516" width="4" style="1235" customWidth="1"/>
    <col min="11517" max="11517" width="6" style="1235" customWidth="1"/>
    <col min="11518" max="11518" width="26.28515625" style="1235" customWidth="1"/>
    <col min="11519" max="11519" width="8.42578125" style="1235" customWidth="1"/>
    <col min="11520" max="11525" width="10.7109375" style="1235" customWidth="1"/>
    <col min="11526" max="11771" width="9.140625" style="1235"/>
    <col min="11772" max="11772" width="4" style="1235" customWidth="1"/>
    <col min="11773" max="11773" width="6" style="1235" customWidth="1"/>
    <col min="11774" max="11774" width="26.28515625" style="1235" customWidth="1"/>
    <col min="11775" max="11775" width="8.42578125" style="1235" customWidth="1"/>
    <col min="11776" max="11781" width="10.7109375" style="1235" customWidth="1"/>
    <col min="11782" max="12027" width="9.140625" style="1235"/>
    <col min="12028" max="12028" width="4" style="1235" customWidth="1"/>
    <col min="12029" max="12029" width="6" style="1235" customWidth="1"/>
    <col min="12030" max="12030" width="26.28515625" style="1235" customWidth="1"/>
    <col min="12031" max="12031" width="8.42578125" style="1235" customWidth="1"/>
    <col min="12032" max="12037" width="10.7109375" style="1235" customWidth="1"/>
    <col min="12038" max="12283" width="9.140625" style="1235"/>
    <col min="12284" max="12284" width="4" style="1235" customWidth="1"/>
    <col min="12285" max="12285" width="6" style="1235" customWidth="1"/>
    <col min="12286" max="12286" width="26.28515625" style="1235" customWidth="1"/>
    <col min="12287" max="12287" width="8.42578125" style="1235" customWidth="1"/>
    <col min="12288" max="12293" width="10.7109375" style="1235" customWidth="1"/>
    <col min="12294" max="12539" width="9.140625" style="1235"/>
    <col min="12540" max="12540" width="4" style="1235" customWidth="1"/>
    <col min="12541" max="12541" width="6" style="1235" customWidth="1"/>
    <col min="12542" max="12542" width="26.28515625" style="1235" customWidth="1"/>
    <col min="12543" max="12543" width="8.42578125" style="1235" customWidth="1"/>
    <col min="12544" max="12549" width="10.7109375" style="1235" customWidth="1"/>
    <col min="12550" max="12795" width="9.140625" style="1235"/>
    <col min="12796" max="12796" width="4" style="1235" customWidth="1"/>
    <col min="12797" max="12797" width="6" style="1235" customWidth="1"/>
    <col min="12798" max="12798" width="26.28515625" style="1235" customWidth="1"/>
    <col min="12799" max="12799" width="8.42578125" style="1235" customWidth="1"/>
    <col min="12800" max="12805" width="10.7109375" style="1235" customWidth="1"/>
    <col min="12806" max="13051" width="9.140625" style="1235"/>
    <col min="13052" max="13052" width="4" style="1235" customWidth="1"/>
    <col min="13053" max="13053" width="6" style="1235" customWidth="1"/>
    <col min="13054" max="13054" width="26.28515625" style="1235" customWidth="1"/>
    <col min="13055" max="13055" width="8.42578125" style="1235" customWidth="1"/>
    <col min="13056" max="13061" width="10.7109375" style="1235" customWidth="1"/>
    <col min="13062" max="13307" width="9.140625" style="1235"/>
    <col min="13308" max="13308" width="4" style="1235" customWidth="1"/>
    <col min="13309" max="13309" width="6" style="1235" customWidth="1"/>
    <col min="13310" max="13310" width="26.28515625" style="1235" customWidth="1"/>
    <col min="13311" max="13311" width="8.42578125" style="1235" customWidth="1"/>
    <col min="13312" max="13317" width="10.7109375" style="1235" customWidth="1"/>
    <col min="13318" max="13563" width="9.140625" style="1235"/>
    <col min="13564" max="13564" width="4" style="1235" customWidth="1"/>
    <col min="13565" max="13565" width="6" style="1235" customWidth="1"/>
    <col min="13566" max="13566" width="26.28515625" style="1235" customWidth="1"/>
    <col min="13567" max="13567" width="8.42578125" style="1235" customWidth="1"/>
    <col min="13568" max="13573" width="10.7109375" style="1235" customWidth="1"/>
    <col min="13574" max="13819" width="9.140625" style="1235"/>
    <col min="13820" max="13820" width="4" style="1235" customWidth="1"/>
    <col min="13821" max="13821" width="6" style="1235" customWidth="1"/>
    <col min="13822" max="13822" width="26.28515625" style="1235" customWidth="1"/>
    <col min="13823" max="13823" width="8.42578125" style="1235" customWidth="1"/>
    <col min="13824" max="13829" width="10.7109375" style="1235" customWidth="1"/>
    <col min="13830" max="14075" width="9.140625" style="1235"/>
    <col min="14076" max="14076" width="4" style="1235" customWidth="1"/>
    <col min="14077" max="14077" width="6" style="1235" customWidth="1"/>
    <col min="14078" max="14078" width="26.28515625" style="1235" customWidth="1"/>
    <col min="14079" max="14079" width="8.42578125" style="1235" customWidth="1"/>
    <col min="14080" max="14085" width="10.7109375" style="1235" customWidth="1"/>
    <col min="14086" max="14331" width="9.140625" style="1235"/>
    <col min="14332" max="14332" width="4" style="1235" customWidth="1"/>
    <col min="14333" max="14333" width="6" style="1235" customWidth="1"/>
    <col min="14334" max="14334" width="26.28515625" style="1235" customWidth="1"/>
    <col min="14335" max="14335" width="8.42578125" style="1235" customWidth="1"/>
    <col min="14336" max="14341" width="10.7109375" style="1235" customWidth="1"/>
    <col min="14342" max="14587" width="9.140625" style="1235"/>
    <col min="14588" max="14588" width="4" style="1235" customWidth="1"/>
    <col min="14589" max="14589" width="6" style="1235" customWidth="1"/>
    <col min="14590" max="14590" width="26.28515625" style="1235" customWidth="1"/>
    <col min="14591" max="14591" width="8.42578125" style="1235" customWidth="1"/>
    <col min="14592" max="14597" width="10.7109375" style="1235" customWidth="1"/>
    <col min="14598" max="14843" width="9.140625" style="1235"/>
    <col min="14844" max="14844" width="4" style="1235" customWidth="1"/>
    <col min="14845" max="14845" width="6" style="1235" customWidth="1"/>
    <col min="14846" max="14846" width="26.28515625" style="1235" customWidth="1"/>
    <col min="14847" max="14847" width="8.42578125" style="1235" customWidth="1"/>
    <col min="14848" max="14853" width="10.7109375" style="1235" customWidth="1"/>
    <col min="14854" max="15099" width="9.140625" style="1235"/>
    <col min="15100" max="15100" width="4" style="1235" customWidth="1"/>
    <col min="15101" max="15101" width="6" style="1235" customWidth="1"/>
    <col min="15102" max="15102" width="26.28515625" style="1235" customWidth="1"/>
    <col min="15103" max="15103" width="8.42578125" style="1235" customWidth="1"/>
    <col min="15104" max="15109" width="10.7109375" style="1235" customWidth="1"/>
    <col min="15110" max="15355" width="9.140625" style="1235"/>
    <col min="15356" max="15356" width="4" style="1235" customWidth="1"/>
    <col min="15357" max="15357" width="6" style="1235" customWidth="1"/>
    <col min="15358" max="15358" width="26.28515625" style="1235" customWidth="1"/>
    <col min="15359" max="15359" width="8.42578125" style="1235" customWidth="1"/>
    <col min="15360" max="15365" width="10.7109375" style="1235" customWidth="1"/>
    <col min="15366" max="15611" width="9.140625" style="1235"/>
    <col min="15612" max="15612" width="4" style="1235" customWidth="1"/>
    <col min="15613" max="15613" width="6" style="1235" customWidth="1"/>
    <col min="15614" max="15614" width="26.28515625" style="1235" customWidth="1"/>
    <col min="15615" max="15615" width="8.42578125" style="1235" customWidth="1"/>
    <col min="15616" max="15621" width="10.7109375" style="1235" customWidth="1"/>
    <col min="15622" max="15867" width="9.140625" style="1235"/>
    <col min="15868" max="15868" width="4" style="1235" customWidth="1"/>
    <col min="15869" max="15869" width="6" style="1235" customWidth="1"/>
    <col min="15870" max="15870" width="26.28515625" style="1235" customWidth="1"/>
    <col min="15871" max="15871" width="8.42578125" style="1235" customWidth="1"/>
    <col min="15872" max="15877" width="10.7109375" style="1235" customWidth="1"/>
    <col min="15878" max="16123" width="9.140625" style="1235"/>
    <col min="16124" max="16124" width="4" style="1235" customWidth="1"/>
    <col min="16125" max="16125" width="6" style="1235" customWidth="1"/>
    <col min="16126" max="16126" width="26.28515625" style="1235" customWidth="1"/>
    <col min="16127" max="16127" width="8.42578125" style="1235" customWidth="1"/>
    <col min="16128" max="16133" width="10.7109375" style="1235" customWidth="1"/>
    <col min="16134" max="16384" width="9.140625" style="1235"/>
  </cols>
  <sheetData>
    <row r="1" spans="2:10" ht="15" customHeight="1">
      <c r="B1" s="2318" t="s">
        <v>1063</v>
      </c>
      <c r="C1" s="2318"/>
      <c r="D1" s="2318"/>
      <c r="E1" s="2318"/>
      <c r="F1" s="2318"/>
      <c r="G1" s="2318"/>
      <c r="H1" s="2318"/>
      <c r="I1" s="2318"/>
      <c r="J1" s="2318"/>
    </row>
    <row r="2" spans="2:10" ht="15" customHeight="1">
      <c r="B2" s="2319" t="s">
        <v>1062</v>
      </c>
      <c r="C2" s="2319"/>
      <c r="D2" s="2319"/>
      <c r="E2" s="2319"/>
      <c r="F2" s="2319"/>
      <c r="G2" s="2319"/>
      <c r="H2" s="2319"/>
      <c r="I2" s="2319"/>
      <c r="J2" s="2319"/>
    </row>
    <row r="3" spans="2:10" ht="15" customHeight="1">
      <c r="B3" s="2319"/>
      <c r="C3" s="2319"/>
      <c r="D3" s="2319"/>
      <c r="E3" s="2319"/>
      <c r="F3" s="2319"/>
      <c r="G3" s="2319"/>
      <c r="H3" s="2319"/>
      <c r="I3" s="2319"/>
      <c r="J3" s="2319"/>
    </row>
    <row r="4" spans="2:10" ht="15" customHeight="1" thickBot="1">
      <c r="B4" s="2320" t="s">
        <v>52</v>
      </c>
      <c r="C4" s="2320"/>
      <c r="D4" s="2320"/>
      <c r="E4" s="2320"/>
      <c r="F4" s="2320"/>
      <c r="G4" s="2320"/>
      <c r="H4" s="2320"/>
      <c r="I4" s="2320"/>
      <c r="J4" s="2320"/>
    </row>
    <row r="5" spans="2:10" ht="27.75" customHeight="1" thickTop="1">
      <c r="B5" s="2301" t="s">
        <v>42</v>
      </c>
      <c r="C5" s="2303" t="s">
        <v>46</v>
      </c>
      <c r="D5" s="2305" t="s">
        <v>45</v>
      </c>
      <c r="E5" s="2305"/>
      <c r="F5" s="2275" t="s">
        <v>957</v>
      </c>
      <c r="G5" s="2275"/>
      <c r="H5" s="1199" t="s">
        <v>956</v>
      </c>
      <c r="I5" s="2321" t="s">
        <v>955</v>
      </c>
      <c r="J5" s="2322"/>
    </row>
    <row r="6" spans="2:10" ht="27.75" customHeight="1">
      <c r="B6" s="2302"/>
      <c r="C6" s="2304"/>
      <c r="D6" s="1294" t="s">
        <v>47</v>
      </c>
      <c r="E6" s="1197" t="s">
        <v>247</v>
      </c>
      <c r="F6" s="1294" t="s">
        <v>47</v>
      </c>
      <c r="G6" s="1197" t="s">
        <v>247</v>
      </c>
      <c r="H6" s="1197" t="s">
        <v>247</v>
      </c>
      <c r="I6" s="1293" t="s">
        <v>44</v>
      </c>
      <c r="J6" s="1292" t="s">
        <v>56</v>
      </c>
    </row>
    <row r="7" spans="2:10" ht="27.75" customHeight="1">
      <c r="B7" s="1283"/>
      <c r="C7" s="1282" t="s">
        <v>1037</v>
      </c>
      <c r="D7" s="1282">
        <v>16397.608692000002</v>
      </c>
      <c r="E7" s="1291">
        <v>6841.4457790000006</v>
      </c>
      <c r="F7" s="1291">
        <v>16469.416472999997</v>
      </c>
      <c r="G7" s="1291">
        <v>7824.706424</v>
      </c>
      <c r="H7" s="1291">
        <v>7369.6532459999999</v>
      </c>
      <c r="I7" s="1290">
        <v>14.372117776890732</v>
      </c>
      <c r="J7" s="1289">
        <v>-5.8155942643963954</v>
      </c>
    </row>
    <row r="8" spans="2:10" ht="27.75" customHeight="1">
      <c r="B8" s="1288">
        <v>1</v>
      </c>
      <c r="C8" s="1287" t="s">
        <v>1061</v>
      </c>
      <c r="D8" s="1287">
        <v>89.170352999999977</v>
      </c>
      <c r="E8" s="1286">
        <v>32.406947000000002</v>
      </c>
      <c r="F8" s="1286">
        <v>146.400554</v>
      </c>
      <c r="G8" s="1286">
        <v>42.813564999999997</v>
      </c>
      <c r="H8" s="1286">
        <v>64.419930999999991</v>
      </c>
      <c r="I8" s="1285">
        <v>32.1123060435159</v>
      </c>
      <c r="J8" s="1284">
        <v>50.466168841580924</v>
      </c>
    </row>
    <row r="9" spans="2:10" ht="27.75" customHeight="1">
      <c r="B9" s="1288">
        <v>2</v>
      </c>
      <c r="C9" s="1287" t="s">
        <v>978</v>
      </c>
      <c r="D9" s="1287">
        <v>295.87335899999999</v>
      </c>
      <c r="E9" s="1286">
        <v>80.878991999999997</v>
      </c>
      <c r="F9" s="1286">
        <v>593.12781300000006</v>
      </c>
      <c r="G9" s="1286">
        <v>272.96599900000001</v>
      </c>
      <c r="H9" s="1286">
        <v>288.85722399999997</v>
      </c>
      <c r="I9" s="1285">
        <v>237.49925938740682</v>
      </c>
      <c r="J9" s="1284">
        <v>5.8216866050046008</v>
      </c>
    </row>
    <row r="10" spans="2:10" ht="27.75" customHeight="1">
      <c r="B10" s="1288">
        <v>3</v>
      </c>
      <c r="C10" s="1287" t="s">
        <v>1060</v>
      </c>
      <c r="D10" s="1287">
        <v>312.84658000000002</v>
      </c>
      <c r="E10" s="1286">
        <v>110.095314</v>
      </c>
      <c r="F10" s="1286">
        <v>281.739285</v>
      </c>
      <c r="G10" s="1286">
        <v>102.726856</v>
      </c>
      <c r="H10" s="1286">
        <v>148.83381799999998</v>
      </c>
      <c r="I10" s="1285">
        <v>-6.692798932386907</v>
      </c>
      <c r="J10" s="1284">
        <v>44.883065437143301</v>
      </c>
    </row>
    <row r="11" spans="2:10" ht="27.75" customHeight="1">
      <c r="B11" s="1288">
        <v>4</v>
      </c>
      <c r="C11" s="1287" t="s">
        <v>983</v>
      </c>
      <c r="D11" s="1287">
        <v>2124.3129389999999</v>
      </c>
      <c r="E11" s="1286">
        <v>1094.7191080000002</v>
      </c>
      <c r="F11" s="1286">
        <v>1754.2893799999999</v>
      </c>
      <c r="G11" s="1286">
        <v>1105.058442</v>
      </c>
      <c r="H11" s="1286">
        <v>997.59665600000005</v>
      </c>
      <c r="I11" s="1285">
        <v>0.94447369415971139</v>
      </c>
      <c r="J11" s="1284">
        <v>-9.7245341889347685</v>
      </c>
    </row>
    <row r="12" spans="2:10" ht="27.75" customHeight="1">
      <c r="B12" s="1288">
        <v>5</v>
      </c>
      <c r="C12" s="1287" t="s">
        <v>982</v>
      </c>
      <c r="D12" s="1287">
        <v>896.31289000000004</v>
      </c>
      <c r="E12" s="1286">
        <v>280.88316200000003</v>
      </c>
      <c r="F12" s="1286">
        <v>1274.101627</v>
      </c>
      <c r="G12" s="1286">
        <v>656.31777199999999</v>
      </c>
      <c r="H12" s="1286">
        <v>731.58923000000004</v>
      </c>
      <c r="I12" s="1285">
        <v>133.66219866180512</v>
      </c>
      <c r="J12" s="1284">
        <v>11.468752060549122</v>
      </c>
    </row>
    <row r="13" spans="2:10" ht="27.75" customHeight="1">
      <c r="B13" s="1288">
        <v>6</v>
      </c>
      <c r="C13" s="1287" t="s">
        <v>1050</v>
      </c>
      <c r="D13" s="1287">
        <v>4368.0847629999998</v>
      </c>
      <c r="E13" s="1286">
        <v>1832.262209</v>
      </c>
      <c r="F13" s="1286">
        <v>3911.3961549999999</v>
      </c>
      <c r="G13" s="1286">
        <v>1888.736273</v>
      </c>
      <c r="H13" s="1286">
        <v>1478.460703</v>
      </c>
      <c r="I13" s="1285">
        <v>3.082204267631667</v>
      </c>
      <c r="J13" s="1284">
        <v>-21.722226436003851</v>
      </c>
    </row>
    <row r="14" spans="2:10" ht="27.75" customHeight="1">
      <c r="B14" s="1288">
        <v>7</v>
      </c>
      <c r="C14" s="1287" t="s">
        <v>1049</v>
      </c>
      <c r="D14" s="1287">
        <v>295.39395499999995</v>
      </c>
      <c r="E14" s="1286">
        <v>123.234054</v>
      </c>
      <c r="F14" s="1286">
        <v>285.37263699999994</v>
      </c>
      <c r="G14" s="1286">
        <v>134.62139399999998</v>
      </c>
      <c r="H14" s="1286">
        <v>80.134056999999999</v>
      </c>
      <c r="I14" s="1285">
        <v>9.2404166140634914</v>
      </c>
      <c r="J14" s="1284">
        <v>-40.474500657748344</v>
      </c>
    </row>
    <row r="15" spans="2:10" ht="27.75" customHeight="1">
      <c r="B15" s="1288">
        <v>8</v>
      </c>
      <c r="C15" s="1287" t="s">
        <v>1059</v>
      </c>
      <c r="D15" s="1287">
        <v>349.92493400000001</v>
      </c>
      <c r="E15" s="1286">
        <v>132.936533</v>
      </c>
      <c r="F15" s="1286">
        <v>510.24767000000003</v>
      </c>
      <c r="G15" s="1286">
        <v>193.42285900000002</v>
      </c>
      <c r="H15" s="1286">
        <v>235.326999</v>
      </c>
      <c r="I15" s="1285">
        <v>45.500153069284579</v>
      </c>
      <c r="J15" s="1284">
        <v>21.664523116163821</v>
      </c>
    </row>
    <row r="16" spans="2:10" ht="27.75" customHeight="1">
      <c r="B16" s="1288">
        <v>9</v>
      </c>
      <c r="C16" s="1287" t="s">
        <v>1046</v>
      </c>
      <c r="D16" s="1287">
        <v>440.07169599999997</v>
      </c>
      <c r="E16" s="1286">
        <v>204.832121</v>
      </c>
      <c r="F16" s="1286">
        <v>244.37457599999999</v>
      </c>
      <c r="G16" s="1286">
        <v>83.729996999999983</v>
      </c>
      <c r="H16" s="1286">
        <v>63.508614999999999</v>
      </c>
      <c r="I16" s="1285">
        <v>-59.122623643583722</v>
      </c>
      <c r="J16" s="1284">
        <v>-24.150701928246804</v>
      </c>
    </row>
    <row r="17" spans="2:10" ht="27.75" customHeight="1">
      <c r="B17" s="1288">
        <v>10</v>
      </c>
      <c r="C17" s="1287" t="s">
        <v>1045</v>
      </c>
      <c r="D17" s="1287">
        <v>363.72046799999998</v>
      </c>
      <c r="E17" s="1286">
        <v>167.66689299999999</v>
      </c>
      <c r="F17" s="1286">
        <v>303.96206899999993</v>
      </c>
      <c r="G17" s="1286">
        <v>138.58921999999998</v>
      </c>
      <c r="H17" s="1286">
        <v>147.22326500000003</v>
      </c>
      <c r="I17" s="1285">
        <v>-17.342525098261348</v>
      </c>
      <c r="J17" s="1284">
        <v>6.2299542489668625</v>
      </c>
    </row>
    <row r="18" spans="2:10" ht="27.75" customHeight="1">
      <c r="B18" s="1288">
        <v>11</v>
      </c>
      <c r="C18" s="1287" t="s">
        <v>990</v>
      </c>
      <c r="D18" s="1287">
        <v>6861.8967550000007</v>
      </c>
      <c r="E18" s="1286">
        <v>2781.5304460000002</v>
      </c>
      <c r="F18" s="1286">
        <v>7164.4047069999997</v>
      </c>
      <c r="G18" s="1286">
        <v>3205.7240469999997</v>
      </c>
      <c r="H18" s="1286">
        <v>3133.7027479999997</v>
      </c>
      <c r="I18" s="1285">
        <v>15.250366991668713</v>
      </c>
      <c r="J18" s="1284">
        <v>-2.2466468711615875</v>
      </c>
    </row>
    <row r="19" spans="2:10" ht="27.75" customHeight="1">
      <c r="B19" s="1283"/>
      <c r="C19" s="1282" t="s">
        <v>998</v>
      </c>
      <c r="D19" s="1282">
        <v>15804.654331999998</v>
      </c>
      <c r="E19" s="1281">
        <v>7394.5598530000016</v>
      </c>
      <c r="F19" s="1281">
        <v>15798.499280999999</v>
      </c>
      <c r="G19" s="1281">
        <v>6838.9059160000006</v>
      </c>
      <c r="H19" s="1281">
        <v>6817.9023889999999</v>
      </c>
      <c r="I19" s="1280">
        <v>-7.5143612066994052</v>
      </c>
      <c r="J19" s="1279">
        <v>-0.30711823291589724</v>
      </c>
    </row>
    <row r="20" spans="2:10" ht="27.75" customHeight="1" thickBot="1">
      <c r="B20" s="1278"/>
      <c r="C20" s="1277" t="s">
        <v>1058</v>
      </c>
      <c r="D20" s="1277">
        <v>32202.263024000003</v>
      </c>
      <c r="E20" s="1277">
        <v>14236.005632</v>
      </c>
      <c r="F20" s="1277">
        <v>32267.915753999998</v>
      </c>
      <c r="G20" s="1277">
        <v>14663.612340000001</v>
      </c>
      <c r="H20" s="1277">
        <v>14187.555634999999</v>
      </c>
      <c r="I20" s="1276">
        <v>3.0036986430998383</v>
      </c>
      <c r="J20" s="1275">
        <v>-3.2465172561974782</v>
      </c>
    </row>
    <row r="21" spans="2:10" ht="27.75" customHeight="1" thickTop="1">
      <c r="B21" s="2317" t="s">
        <v>960</v>
      </c>
      <c r="C21" s="2317"/>
      <c r="D21" s="2317"/>
      <c r="E21" s="2317"/>
      <c r="F21" s="2317"/>
      <c r="G21" s="2317"/>
      <c r="H21" s="2317"/>
      <c r="I21" s="2317"/>
      <c r="J21" s="2317"/>
    </row>
    <row r="22" spans="2:10">
      <c r="D22" s="1241"/>
      <c r="E22" s="1241"/>
      <c r="F22" s="1241"/>
      <c r="G22" s="1241"/>
      <c r="H22" s="1241"/>
    </row>
    <row r="23" spans="2:10">
      <c r="D23" s="1238"/>
      <c r="E23" s="1238"/>
      <c r="F23" s="1238"/>
      <c r="G23" s="1238"/>
      <c r="H23" s="1238"/>
      <c r="I23" s="1238"/>
      <c r="J23" s="1238"/>
    </row>
    <row r="24" spans="2:10">
      <c r="D24" s="1274"/>
      <c r="E24" s="1274"/>
      <c r="F24" s="1274"/>
      <c r="G24" s="1274"/>
      <c r="H24" s="1274"/>
      <c r="I24" s="1274"/>
      <c r="J24" s="1274"/>
    </row>
    <row r="25" spans="2:10">
      <c r="D25" s="1273"/>
      <c r="E25" s="1273"/>
      <c r="F25" s="1273"/>
      <c r="G25" s="1273"/>
      <c r="H25" s="1273"/>
      <c r="I25" s="1273"/>
      <c r="J25" s="127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SheetLayoutView="80" workbookViewId="0">
      <selection activeCell="H28" sqref="H28"/>
    </sheetView>
  </sheetViews>
  <sheetFormatPr defaultRowHeight="21" customHeight="1"/>
  <cols>
    <col min="1" max="1" width="6.28515625" style="1200" customWidth="1"/>
    <col min="2" max="2" width="5.140625" style="1201" bestFit="1" customWidth="1"/>
    <col min="3" max="3" width="34.140625" style="1200" customWidth="1"/>
    <col min="4" max="4" width="18.42578125" style="1295" bestFit="1" customWidth="1"/>
    <col min="5" max="5" width="22.85546875" style="1201" bestFit="1" customWidth="1"/>
    <col min="6" max="6" width="14.42578125" style="1201" customWidth="1"/>
    <col min="7" max="7" width="23" style="1201" customWidth="1"/>
    <col min="8" max="8" width="22.85546875" style="1200" bestFit="1" customWidth="1"/>
    <col min="9" max="219" width="9.140625" style="1200"/>
    <col min="220" max="230" width="12.7109375" style="1200" customWidth="1"/>
    <col min="231" max="231" width="12.28515625" style="1200" customWidth="1"/>
    <col min="232" max="232" width="11.5703125" style="1200" customWidth="1"/>
    <col min="233" max="233" width="11.140625" style="1200" customWidth="1"/>
    <col min="234" max="475" width="9.140625" style="1200"/>
    <col min="476" max="486" width="12.7109375" style="1200" customWidth="1"/>
    <col min="487" max="487" width="12.28515625" style="1200" customWidth="1"/>
    <col min="488" max="488" width="11.5703125" style="1200" customWidth="1"/>
    <col min="489" max="489" width="11.140625" style="1200" customWidth="1"/>
    <col min="490" max="731" width="9.140625" style="1200"/>
    <col min="732" max="742" width="12.7109375" style="1200" customWidth="1"/>
    <col min="743" max="743" width="12.28515625" style="1200" customWidth="1"/>
    <col min="744" max="744" width="11.5703125" style="1200" customWidth="1"/>
    <col min="745" max="745" width="11.140625" style="1200" customWidth="1"/>
    <col min="746" max="987" width="9.140625" style="1200"/>
    <col min="988" max="998" width="12.7109375" style="1200" customWidth="1"/>
    <col min="999" max="999" width="12.28515625" style="1200" customWidth="1"/>
    <col min="1000" max="1000" width="11.5703125" style="1200" customWidth="1"/>
    <col min="1001" max="1001" width="11.140625" style="1200" customWidth="1"/>
    <col min="1002" max="1243" width="9.140625" style="1200"/>
    <col min="1244" max="1254" width="12.7109375" style="1200" customWidth="1"/>
    <col min="1255" max="1255" width="12.28515625" style="1200" customWidth="1"/>
    <col min="1256" max="1256" width="11.5703125" style="1200" customWidth="1"/>
    <col min="1257" max="1257" width="11.140625" style="1200" customWidth="1"/>
    <col min="1258" max="1499" width="9.140625" style="1200"/>
    <col min="1500" max="1510" width="12.7109375" style="1200" customWidth="1"/>
    <col min="1511" max="1511" width="12.28515625" style="1200" customWidth="1"/>
    <col min="1512" max="1512" width="11.5703125" style="1200" customWidth="1"/>
    <col min="1513" max="1513" width="11.140625" style="1200" customWidth="1"/>
    <col min="1514" max="1755" width="9.140625" style="1200"/>
    <col min="1756" max="1766" width="12.7109375" style="1200" customWidth="1"/>
    <col min="1767" max="1767" width="12.28515625" style="1200" customWidth="1"/>
    <col min="1768" max="1768" width="11.5703125" style="1200" customWidth="1"/>
    <col min="1769" max="1769" width="11.140625" style="1200" customWidth="1"/>
    <col min="1770" max="2011" width="9.140625" style="1200"/>
    <col min="2012" max="2022" width="12.7109375" style="1200" customWidth="1"/>
    <col min="2023" max="2023" width="12.28515625" style="1200" customWidth="1"/>
    <col min="2024" max="2024" width="11.5703125" style="1200" customWidth="1"/>
    <col min="2025" max="2025" width="11.140625" style="1200" customWidth="1"/>
    <col min="2026" max="2267" width="9.140625" style="1200"/>
    <col min="2268" max="2278" width="12.7109375" style="1200" customWidth="1"/>
    <col min="2279" max="2279" width="12.28515625" style="1200" customWidth="1"/>
    <col min="2280" max="2280" width="11.5703125" style="1200" customWidth="1"/>
    <col min="2281" max="2281" width="11.140625" style="1200" customWidth="1"/>
    <col min="2282" max="2523" width="9.140625" style="1200"/>
    <col min="2524" max="2534" width="12.7109375" style="1200" customWidth="1"/>
    <col min="2535" max="2535" width="12.28515625" style="1200" customWidth="1"/>
    <col min="2536" max="2536" width="11.5703125" style="1200" customWidth="1"/>
    <col min="2537" max="2537" width="11.140625" style="1200" customWidth="1"/>
    <col min="2538" max="2779" width="9.140625" style="1200"/>
    <col min="2780" max="2790" width="12.7109375" style="1200" customWidth="1"/>
    <col min="2791" max="2791" width="12.28515625" style="1200" customWidth="1"/>
    <col min="2792" max="2792" width="11.5703125" style="1200" customWidth="1"/>
    <col min="2793" max="2793" width="11.140625" style="1200" customWidth="1"/>
    <col min="2794" max="3035" width="9.140625" style="1200"/>
    <col min="3036" max="3046" width="12.7109375" style="1200" customWidth="1"/>
    <col min="3047" max="3047" width="12.28515625" style="1200" customWidth="1"/>
    <col min="3048" max="3048" width="11.5703125" style="1200" customWidth="1"/>
    <col min="3049" max="3049" width="11.140625" style="1200" customWidth="1"/>
    <col min="3050" max="3291" width="9.140625" style="1200"/>
    <col min="3292" max="3302" width="12.7109375" style="1200" customWidth="1"/>
    <col min="3303" max="3303" width="12.28515625" style="1200" customWidth="1"/>
    <col min="3304" max="3304" width="11.5703125" style="1200" customWidth="1"/>
    <col min="3305" max="3305" width="11.140625" style="1200" customWidth="1"/>
    <col min="3306" max="3547" width="9.140625" style="1200"/>
    <col min="3548" max="3558" width="12.7109375" style="1200" customWidth="1"/>
    <col min="3559" max="3559" width="12.28515625" style="1200" customWidth="1"/>
    <col min="3560" max="3560" width="11.5703125" style="1200" customWidth="1"/>
    <col min="3561" max="3561" width="11.140625" style="1200" customWidth="1"/>
    <col min="3562" max="3803" width="9.140625" style="1200"/>
    <col min="3804" max="3814" width="12.7109375" style="1200" customWidth="1"/>
    <col min="3815" max="3815" width="12.28515625" style="1200" customWidth="1"/>
    <col min="3816" max="3816" width="11.5703125" style="1200" customWidth="1"/>
    <col min="3817" max="3817" width="11.140625" style="1200" customWidth="1"/>
    <col min="3818" max="4059" width="9.140625" style="1200"/>
    <col min="4060" max="4070" width="12.7109375" style="1200" customWidth="1"/>
    <col min="4071" max="4071" width="12.28515625" style="1200" customWidth="1"/>
    <col min="4072" max="4072" width="11.5703125" style="1200" customWidth="1"/>
    <col min="4073" max="4073" width="11.140625" style="1200" customWidth="1"/>
    <col min="4074" max="4315" width="9.140625" style="1200"/>
    <col min="4316" max="4326" width="12.7109375" style="1200" customWidth="1"/>
    <col min="4327" max="4327" width="12.28515625" style="1200" customWidth="1"/>
    <col min="4328" max="4328" width="11.5703125" style="1200" customWidth="1"/>
    <col min="4329" max="4329" width="11.140625" style="1200" customWidth="1"/>
    <col min="4330" max="4571" width="9.140625" style="1200"/>
    <col min="4572" max="4582" width="12.7109375" style="1200" customWidth="1"/>
    <col min="4583" max="4583" width="12.28515625" style="1200" customWidth="1"/>
    <col min="4584" max="4584" width="11.5703125" style="1200" customWidth="1"/>
    <col min="4585" max="4585" width="11.140625" style="1200" customWidth="1"/>
    <col min="4586" max="4827" width="9.140625" style="1200"/>
    <col min="4828" max="4838" width="12.7109375" style="1200" customWidth="1"/>
    <col min="4839" max="4839" width="12.28515625" style="1200" customWidth="1"/>
    <col min="4840" max="4840" width="11.5703125" style="1200" customWidth="1"/>
    <col min="4841" max="4841" width="11.140625" style="1200" customWidth="1"/>
    <col min="4842" max="5083" width="9.140625" style="1200"/>
    <col min="5084" max="5094" width="12.7109375" style="1200" customWidth="1"/>
    <col min="5095" max="5095" width="12.28515625" style="1200" customWidth="1"/>
    <col min="5096" max="5096" width="11.5703125" style="1200" customWidth="1"/>
    <col min="5097" max="5097" width="11.140625" style="1200" customWidth="1"/>
    <col min="5098" max="5339" width="9.140625" style="1200"/>
    <col min="5340" max="5350" width="12.7109375" style="1200" customWidth="1"/>
    <col min="5351" max="5351" width="12.28515625" style="1200" customWidth="1"/>
    <col min="5352" max="5352" width="11.5703125" style="1200" customWidth="1"/>
    <col min="5353" max="5353" width="11.140625" style="1200" customWidth="1"/>
    <col min="5354" max="5595" width="9.140625" style="1200"/>
    <col min="5596" max="5606" width="12.7109375" style="1200" customWidth="1"/>
    <col min="5607" max="5607" width="12.28515625" style="1200" customWidth="1"/>
    <col min="5608" max="5608" width="11.5703125" style="1200" customWidth="1"/>
    <col min="5609" max="5609" width="11.140625" style="1200" customWidth="1"/>
    <col min="5610" max="5851" width="9.140625" style="1200"/>
    <col min="5852" max="5862" width="12.7109375" style="1200" customWidth="1"/>
    <col min="5863" max="5863" width="12.28515625" style="1200" customWidth="1"/>
    <col min="5864" max="5864" width="11.5703125" style="1200" customWidth="1"/>
    <col min="5865" max="5865" width="11.140625" style="1200" customWidth="1"/>
    <col min="5866" max="6107" width="9.140625" style="1200"/>
    <col min="6108" max="6118" width="12.7109375" style="1200" customWidth="1"/>
    <col min="6119" max="6119" width="12.28515625" style="1200" customWidth="1"/>
    <col min="6120" max="6120" width="11.5703125" style="1200" customWidth="1"/>
    <col min="6121" max="6121" width="11.140625" style="1200" customWidth="1"/>
    <col min="6122" max="6363" width="9.140625" style="1200"/>
    <col min="6364" max="6374" width="12.7109375" style="1200" customWidth="1"/>
    <col min="6375" max="6375" width="12.28515625" style="1200" customWidth="1"/>
    <col min="6376" max="6376" width="11.5703125" style="1200" customWidth="1"/>
    <col min="6377" max="6377" width="11.140625" style="1200" customWidth="1"/>
    <col min="6378" max="6619" width="9.140625" style="1200"/>
    <col min="6620" max="6630" width="12.7109375" style="1200" customWidth="1"/>
    <col min="6631" max="6631" width="12.28515625" style="1200" customWidth="1"/>
    <col min="6632" max="6632" width="11.5703125" style="1200" customWidth="1"/>
    <col min="6633" max="6633" width="11.140625" style="1200" customWidth="1"/>
    <col min="6634" max="6875" width="9.140625" style="1200"/>
    <col min="6876" max="6886" width="12.7109375" style="1200" customWidth="1"/>
    <col min="6887" max="6887" width="12.28515625" style="1200" customWidth="1"/>
    <col min="6888" max="6888" width="11.5703125" style="1200" customWidth="1"/>
    <col min="6889" max="6889" width="11.140625" style="1200" customWidth="1"/>
    <col min="6890" max="7131" width="9.140625" style="1200"/>
    <col min="7132" max="7142" width="12.7109375" style="1200" customWidth="1"/>
    <col min="7143" max="7143" width="12.28515625" style="1200" customWidth="1"/>
    <col min="7144" max="7144" width="11.5703125" style="1200" customWidth="1"/>
    <col min="7145" max="7145" width="11.140625" style="1200" customWidth="1"/>
    <col min="7146" max="7387" width="9.140625" style="1200"/>
    <col min="7388" max="7398" width="12.7109375" style="1200" customWidth="1"/>
    <col min="7399" max="7399" width="12.28515625" style="1200" customWidth="1"/>
    <col min="7400" max="7400" width="11.5703125" style="1200" customWidth="1"/>
    <col min="7401" max="7401" width="11.140625" style="1200" customWidth="1"/>
    <col min="7402" max="7643" width="9.140625" style="1200"/>
    <col min="7644" max="7654" width="12.7109375" style="1200" customWidth="1"/>
    <col min="7655" max="7655" width="12.28515625" style="1200" customWidth="1"/>
    <col min="7656" max="7656" width="11.5703125" style="1200" customWidth="1"/>
    <col min="7657" max="7657" width="11.140625" style="1200" customWidth="1"/>
    <col min="7658" max="7899" width="9.140625" style="1200"/>
    <col min="7900" max="7910" width="12.7109375" style="1200" customWidth="1"/>
    <col min="7911" max="7911" width="12.28515625" style="1200" customWidth="1"/>
    <col min="7912" max="7912" width="11.5703125" style="1200" customWidth="1"/>
    <col min="7913" max="7913" width="11.140625" style="1200" customWidth="1"/>
    <col min="7914" max="8155" width="9.140625" style="1200"/>
    <col min="8156" max="8166" width="12.7109375" style="1200" customWidth="1"/>
    <col min="8167" max="8167" width="12.28515625" style="1200" customWidth="1"/>
    <col min="8168" max="8168" width="11.5703125" style="1200" customWidth="1"/>
    <col min="8169" max="8169" width="11.140625" style="1200" customWidth="1"/>
    <col min="8170" max="8411" width="9.140625" style="1200"/>
    <col min="8412" max="8422" width="12.7109375" style="1200" customWidth="1"/>
    <col min="8423" max="8423" width="12.28515625" style="1200" customWidth="1"/>
    <col min="8424" max="8424" width="11.5703125" style="1200" customWidth="1"/>
    <col min="8425" max="8425" width="11.140625" style="1200" customWidth="1"/>
    <col min="8426" max="8667" width="9.140625" style="1200"/>
    <col min="8668" max="8678" width="12.7109375" style="1200" customWidth="1"/>
    <col min="8679" max="8679" width="12.28515625" style="1200" customWidth="1"/>
    <col min="8680" max="8680" width="11.5703125" style="1200" customWidth="1"/>
    <col min="8681" max="8681" width="11.140625" style="1200" customWidth="1"/>
    <col min="8682" max="8923" width="9.140625" style="1200"/>
    <col min="8924" max="8934" width="12.7109375" style="1200" customWidth="1"/>
    <col min="8935" max="8935" width="12.28515625" style="1200" customWidth="1"/>
    <col min="8936" max="8936" width="11.5703125" style="1200" customWidth="1"/>
    <col min="8937" max="8937" width="11.140625" style="1200" customWidth="1"/>
    <col min="8938" max="9179" width="9.140625" style="1200"/>
    <col min="9180" max="9190" width="12.7109375" style="1200" customWidth="1"/>
    <col min="9191" max="9191" width="12.28515625" style="1200" customWidth="1"/>
    <col min="9192" max="9192" width="11.5703125" style="1200" customWidth="1"/>
    <col min="9193" max="9193" width="11.140625" style="1200" customWidth="1"/>
    <col min="9194" max="9435" width="9.140625" style="1200"/>
    <col min="9436" max="9446" width="12.7109375" style="1200" customWidth="1"/>
    <col min="9447" max="9447" width="12.28515625" style="1200" customWidth="1"/>
    <col min="9448" max="9448" width="11.5703125" style="1200" customWidth="1"/>
    <col min="9449" max="9449" width="11.140625" style="1200" customWidth="1"/>
    <col min="9450" max="9691" width="9.140625" style="1200"/>
    <col min="9692" max="9702" width="12.7109375" style="1200" customWidth="1"/>
    <col min="9703" max="9703" width="12.28515625" style="1200" customWidth="1"/>
    <col min="9704" max="9704" width="11.5703125" style="1200" customWidth="1"/>
    <col min="9705" max="9705" width="11.140625" style="1200" customWidth="1"/>
    <col min="9706" max="9947" width="9.140625" style="1200"/>
    <col min="9948" max="9958" width="12.7109375" style="1200" customWidth="1"/>
    <col min="9959" max="9959" width="12.28515625" style="1200" customWidth="1"/>
    <col min="9960" max="9960" width="11.5703125" style="1200" customWidth="1"/>
    <col min="9961" max="9961" width="11.140625" style="1200" customWidth="1"/>
    <col min="9962" max="10203" width="9.140625" style="1200"/>
    <col min="10204" max="10214" width="12.7109375" style="1200" customWidth="1"/>
    <col min="10215" max="10215" width="12.28515625" style="1200" customWidth="1"/>
    <col min="10216" max="10216" width="11.5703125" style="1200" customWidth="1"/>
    <col min="10217" max="10217" width="11.140625" style="1200" customWidth="1"/>
    <col min="10218" max="10459" width="9.140625" style="1200"/>
    <col min="10460" max="10470" width="12.7109375" style="1200" customWidth="1"/>
    <col min="10471" max="10471" width="12.28515625" style="1200" customWidth="1"/>
    <col min="10472" max="10472" width="11.5703125" style="1200" customWidth="1"/>
    <col min="10473" max="10473" width="11.140625" style="1200" customWidth="1"/>
    <col min="10474" max="10715" width="9.140625" style="1200"/>
    <col min="10716" max="10726" width="12.7109375" style="1200" customWidth="1"/>
    <col min="10727" max="10727" width="12.28515625" style="1200" customWidth="1"/>
    <col min="10728" max="10728" width="11.5703125" style="1200" customWidth="1"/>
    <col min="10729" max="10729" width="11.140625" style="1200" customWidth="1"/>
    <col min="10730" max="10971" width="9.140625" style="1200"/>
    <col min="10972" max="10982" width="12.7109375" style="1200" customWidth="1"/>
    <col min="10983" max="10983" width="12.28515625" style="1200" customWidth="1"/>
    <col min="10984" max="10984" width="11.5703125" style="1200" customWidth="1"/>
    <col min="10985" max="10985" width="11.140625" style="1200" customWidth="1"/>
    <col min="10986" max="11227" width="9.140625" style="1200"/>
    <col min="11228" max="11238" width="12.7109375" style="1200" customWidth="1"/>
    <col min="11239" max="11239" width="12.28515625" style="1200" customWidth="1"/>
    <col min="11240" max="11240" width="11.5703125" style="1200" customWidth="1"/>
    <col min="11241" max="11241" width="11.140625" style="1200" customWidth="1"/>
    <col min="11242" max="11483" width="9.140625" style="1200"/>
    <col min="11484" max="11494" width="12.7109375" style="1200" customWidth="1"/>
    <col min="11495" max="11495" width="12.28515625" style="1200" customWidth="1"/>
    <col min="11496" max="11496" width="11.5703125" style="1200" customWidth="1"/>
    <col min="11497" max="11497" width="11.140625" style="1200" customWidth="1"/>
    <col min="11498" max="11739" width="9.140625" style="1200"/>
    <col min="11740" max="11750" width="12.7109375" style="1200" customWidth="1"/>
    <col min="11751" max="11751" width="12.28515625" style="1200" customWidth="1"/>
    <col min="11752" max="11752" width="11.5703125" style="1200" customWidth="1"/>
    <col min="11753" max="11753" width="11.140625" style="1200" customWidth="1"/>
    <col min="11754" max="11995" width="9.140625" style="1200"/>
    <col min="11996" max="12006" width="12.7109375" style="1200" customWidth="1"/>
    <col min="12007" max="12007" width="12.28515625" style="1200" customWidth="1"/>
    <col min="12008" max="12008" width="11.5703125" style="1200" customWidth="1"/>
    <col min="12009" max="12009" width="11.140625" style="1200" customWidth="1"/>
    <col min="12010" max="12251" width="9.140625" style="1200"/>
    <col min="12252" max="12262" width="12.7109375" style="1200" customWidth="1"/>
    <col min="12263" max="12263" width="12.28515625" style="1200" customWidth="1"/>
    <col min="12264" max="12264" width="11.5703125" style="1200" customWidth="1"/>
    <col min="12265" max="12265" width="11.140625" style="1200" customWidth="1"/>
    <col min="12266" max="12507" width="9.140625" style="1200"/>
    <col min="12508" max="12518" width="12.7109375" style="1200" customWidth="1"/>
    <col min="12519" max="12519" width="12.28515625" style="1200" customWidth="1"/>
    <col min="12520" max="12520" width="11.5703125" style="1200" customWidth="1"/>
    <col min="12521" max="12521" width="11.140625" style="1200" customWidth="1"/>
    <col min="12522" max="12763" width="9.140625" style="1200"/>
    <col min="12764" max="12774" width="12.7109375" style="1200" customWidth="1"/>
    <col min="12775" max="12775" width="12.28515625" style="1200" customWidth="1"/>
    <col min="12776" max="12776" width="11.5703125" style="1200" customWidth="1"/>
    <col min="12777" max="12777" width="11.140625" style="1200" customWidth="1"/>
    <col min="12778" max="13019" width="9.140625" style="1200"/>
    <col min="13020" max="13030" width="12.7109375" style="1200" customWidth="1"/>
    <col min="13031" max="13031" width="12.28515625" style="1200" customWidth="1"/>
    <col min="13032" max="13032" width="11.5703125" style="1200" customWidth="1"/>
    <col min="13033" max="13033" width="11.140625" style="1200" customWidth="1"/>
    <col min="13034" max="13275" width="9.140625" style="1200"/>
    <col min="13276" max="13286" width="12.7109375" style="1200" customWidth="1"/>
    <col min="13287" max="13287" width="12.28515625" style="1200" customWidth="1"/>
    <col min="13288" max="13288" width="11.5703125" style="1200" customWidth="1"/>
    <col min="13289" max="13289" width="11.140625" style="1200" customWidth="1"/>
    <col min="13290" max="13531" width="9.140625" style="1200"/>
    <col min="13532" max="13542" width="12.7109375" style="1200" customWidth="1"/>
    <col min="13543" max="13543" width="12.28515625" style="1200" customWidth="1"/>
    <col min="13544" max="13544" width="11.5703125" style="1200" customWidth="1"/>
    <col min="13545" max="13545" width="11.140625" style="1200" customWidth="1"/>
    <col min="13546" max="13787" width="9.140625" style="1200"/>
    <col min="13788" max="13798" width="12.7109375" style="1200" customWidth="1"/>
    <col min="13799" max="13799" width="12.28515625" style="1200" customWidth="1"/>
    <col min="13800" max="13800" width="11.5703125" style="1200" customWidth="1"/>
    <col min="13801" max="13801" width="11.140625" style="1200" customWidth="1"/>
    <col min="13802" max="14043" width="9.140625" style="1200"/>
    <col min="14044" max="14054" width="12.7109375" style="1200" customWidth="1"/>
    <col min="14055" max="14055" width="12.28515625" style="1200" customWidth="1"/>
    <col min="14056" max="14056" width="11.5703125" style="1200" customWidth="1"/>
    <col min="14057" max="14057" width="11.140625" style="1200" customWidth="1"/>
    <col min="14058" max="14299" width="9.140625" style="1200"/>
    <col min="14300" max="14310" width="12.7109375" style="1200" customWidth="1"/>
    <col min="14311" max="14311" width="12.28515625" style="1200" customWidth="1"/>
    <col min="14312" max="14312" width="11.5703125" style="1200" customWidth="1"/>
    <col min="14313" max="14313" width="11.140625" style="1200" customWidth="1"/>
    <col min="14314" max="14555" width="9.140625" style="1200"/>
    <col min="14556" max="14566" width="12.7109375" style="1200" customWidth="1"/>
    <col min="14567" max="14567" width="12.28515625" style="1200" customWidth="1"/>
    <col min="14568" max="14568" width="11.5703125" style="1200" customWidth="1"/>
    <col min="14569" max="14569" width="11.140625" style="1200" customWidth="1"/>
    <col min="14570" max="14811" width="9.140625" style="1200"/>
    <col min="14812" max="14822" width="12.7109375" style="1200" customWidth="1"/>
    <col min="14823" max="14823" width="12.28515625" style="1200" customWidth="1"/>
    <col min="14824" max="14824" width="11.5703125" style="1200" customWidth="1"/>
    <col min="14825" max="14825" width="11.140625" style="1200" customWidth="1"/>
    <col min="14826" max="15067" width="9.140625" style="1200"/>
    <col min="15068" max="15078" width="12.7109375" style="1200" customWidth="1"/>
    <col min="15079" max="15079" width="12.28515625" style="1200" customWidth="1"/>
    <col min="15080" max="15080" width="11.5703125" style="1200" customWidth="1"/>
    <col min="15081" max="15081" width="11.140625" style="1200" customWidth="1"/>
    <col min="15082" max="15323" width="9.140625" style="1200"/>
    <col min="15324" max="15334" width="12.7109375" style="1200" customWidth="1"/>
    <col min="15335" max="15335" width="12.28515625" style="1200" customWidth="1"/>
    <col min="15336" max="15336" width="11.5703125" style="1200" customWidth="1"/>
    <col min="15337" max="15337" width="11.140625" style="1200" customWidth="1"/>
    <col min="15338" max="15579" width="9.140625" style="1200"/>
    <col min="15580" max="15590" width="12.7109375" style="1200" customWidth="1"/>
    <col min="15591" max="15591" width="12.28515625" style="1200" customWidth="1"/>
    <col min="15592" max="15592" width="11.5703125" style="1200" customWidth="1"/>
    <col min="15593" max="15593" width="11.140625" style="1200" customWidth="1"/>
    <col min="15594" max="15835" width="9.140625" style="1200"/>
    <col min="15836" max="15846" width="12.7109375" style="1200" customWidth="1"/>
    <col min="15847" max="15847" width="12.28515625" style="1200" customWidth="1"/>
    <col min="15848" max="15848" width="11.5703125" style="1200" customWidth="1"/>
    <col min="15849" max="15849" width="11.140625" style="1200" customWidth="1"/>
    <col min="15850" max="16091" width="9.140625" style="1200"/>
    <col min="16092" max="16102" width="12.7109375" style="1200" customWidth="1"/>
    <col min="16103" max="16103" width="12.28515625" style="1200" customWidth="1"/>
    <col min="16104" max="16104" width="11.5703125" style="1200" customWidth="1"/>
    <col min="16105" max="16105" width="11.140625" style="1200" customWidth="1"/>
    <col min="16106" max="16355" width="9.140625" style="1200"/>
    <col min="16356" max="16384" width="10.28515625" style="1200" customWidth="1"/>
  </cols>
  <sheetData>
    <row r="1" spans="2:8" ht="15.75" customHeight="1">
      <c r="B1" s="2278" t="s">
        <v>1087</v>
      </c>
      <c r="C1" s="2278"/>
      <c r="D1" s="2278"/>
      <c r="E1" s="2278"/>
      <c r="F1" s="2278"/>
      <c r="G1" s="2278"/>
      <c r="H1" s="2278"/>
    </row>
    <row r="2" spans="2:8" ht="15.75" customHeight="1">
      <c r="B2" s="2278" t="s">
        <v>1086</v>
      </c>
      <c r="C2" s="2278"/>
      <c r="D2" s="2278"/>
      <c r="E2" s="2278"/>
      <c r="F2" s="2278"/>
      <c r="G2" s="2278"/>
      <c r="H2" s="2278"/>
    </row>
    <row r="3" spans="2:8" ht="4.5" customHeight="1">
      <c r="B3" s="2278"/>
      <c r="C3" s="2278"/>
      <c r="D3" s="2278"/>
      <c r="E3" s="2278"/>
      <c r="F3" s="2278"/>
      <c r="G3" s="2278"/>
    </row>
    <row r="4" spans="2:8" ht="21" customHeight="1" thickBot="1">
      <c r="B4" s="2286" t="s">
        <v>52</v>
      </c>
      <c r="C4" s="2286"/>
      <c r="D4" s="2286"/>
      <c r="E4" s="2286"/>
      <c r="F4" s="2286"/>
      <c r="G4" s="2286"/>
      <c r="H4" s="2286"/>
    </row>
    <row r="5" spans="2:8" ht="18.75" customHeight="1" thickTop="1">
      <c r="B5" s="2279" t="s">
        <v>42</v>
      </c>
      <c r="C5" s="2281" t="s">
        <v>46</v>
      </c>
      <c r="D5" s="2283" t="s">
        <v>957</v>
      </c>
      <c r="E5" s="2284"/>
      <c r="F5" s="2284" t="s">
        <v>956</v>
      </c>
      <c r="G5" s="2284"/>
      <c r="H5" s="2323"/>
    </row>
    <row r="6" spans="2:8" ht="18.75" customHeight="1">
      <c r="B6" s="2280"/>
      <c r="C6" s="2327"/>
      <c r="D6" s="1197" t="s">
        <v>247</v>
      </c>
      <c r="E6" s="1320" t="s">
        <v>1085</v>
      </c>
      <c r="F6" s="1197" t="s">
        <v>247</v>
      </c>
      <c r="G6" s="1320" t="s">
        <v>1085</v>
      </c>
      <c r="H6" s="1319" t="s">
        <v>992</v>
      </c>
    </row>
    <row r="7" spans="2:8" ht="21" customHeight="1">
      <c r="B7" s="1232">
        <v>1</v>
      </c>
      <c r="C7" s="1200" t="s">
        <v>1084</v>
      </c>
      <c r="D7" s="1311">
        <v>87783.082896000022</v>
      </c>
      <c r="E7" s="1230">
        <f t="shared" ref="E7:E29" si="0">D7/D$29*100</f>
        <v>14.461873985192369</v>
      </c>
      <c r="F7" s="1230">
        <v>75923.383025000003</v>
      </c>
      <c r="G7" s="1230">
        <f t="shared" ref="G7:G29" si="1">F7/F$29*100</f>
        <v>13.061927434472459</v>
      </c>
      <c r="H7" s="1314">
        <f t="shared" ref="H7:H29" si="2">F7/D7*100-100</f>
        <v>-13.510233953677215</v>
      </c>
    </row>
    <row r="8" spans="2:8" ht="21" customHeight="1">
      <c r="B8" s="1228">
        <v>2</v>
      </c>
      <c r="C8" s="1200" t="s">
        <v>1083</v>
      </c>
      <c r="D8" s="1317">
        <v>56710.246638999997</v>
      </c>
      <c r="E8" s="1226">
        <f t="shared" si="0"/>
        <v>9.3427618796897818</v>
      </c>
      <c r="F8" s="1226">
        <v>50622.585790999998</v>
      </c>
      <c r="G8" s="1226">
        <f t="shared" si="1"/>
        <v>8.709155411708533</v>
      </c>
      <c r="H8" s="1316">
        <f t="shared" si="2"/>
        <v>-10.734675316706316</v>
      </c>
    </row>
    <row r="9" spans="2:8" ht="21" customHeight="1">
      <c r="B9" s="1228">
        <v>3</v>
      </c>
      <c r="C9" s="1200" t="s">
        <v>1082</v>
      </c>
      <c r="D9" s="1317">
        <v>30186.447588999999</v>
      </c>
      <c r="E9" s="1226">
        <f t="shared" si="0"/>
        <v>4.9730834995842264</v>
      </c>
      <c r="F9" s="1226">
        <v>32884.486040000003</v>
      </c>
      <c r="G9" s="1226">
        <f t="shared" si="1"/>
        <v>5.6574766990159766</v>
      </c>
      <c r="H9" s="1316">
        <f t="shared" si="2"/>
        <v>8.9379130917782277</v>
      </c>
    </row>
    <row r="10" spans="2:8" ht="21" customHeight="1">
      <c r="B10" s="1228">
        <v>4</v>
      </c>
      <c r="C10" s="1200" t="s">
        <v>1081</v>
      </c>
      <c r="D10" s="1317">
        <v>32079.953815000004</v>
      </c>
      <c r="E10" s="1226">
        <f t="shared" si="0"/>
        <v>5.2850302611605056</v>
      </c>
      <c r="F10" s="1226">
        <v>17008.809131999998</v>
      </c>
      <c r="G10" s="1226">
        <f t="shared" si="1"/>
        <v>2.9262108954736803</v>
      </c>
      <c r="H10" s="1316">
        <f t="shared" si="2"/>
        <v>-46.979945076956476</v>
      </c>
    </row>
    <row r="11" spans="2:8" ht="21" customHeight="1">
      <c r="B11" s="1228">
        <v>5</v>
      </c>
      <c r="C11" s="1200" t="s">
        <v>1050</v>
      </c>
      <c r="D11" s="1317">
        <v>15511.316808</v>
      </c>
      <c r="E11" s="1226">
        <f t="shared" si="0"/>
        <v>2.5554207214100244</v>
      </c>
      <c r="F11" s="1226">
        <v>15837.057283</v>
      </c>
      <c r="G11" s="1226">
        <f t="shared" si="1"/>
        <v>2.7246216483532355</v>
      </c>
      <c r="H11" s="1316">
        <f t="shared" si="2"/>
        <v>2.1000181933747797</v>
      </c>
    </row>
    <row r="12" spans="2:8" ht="21" customHeight="1">
      <c r="B12" s="1228">
        <v>6</v>
      </c>
      <c r="C12" s="1200" t="s">
        <v>1080</v>
      </c>
      <c r="D12" s="1317">
        <v>15737.453418999999</v>
      </c>
      <c r="E12" s="1226">
        <f t="shared" si="0"/>
        <v>2.59267572617666</v>
      </c>
      <c r="F12" s="1226">
        <v>14380.879144999999</v>
      </c>
      <c r="G12" s="1226">
        <f t="shared" si="1"/>
        <v>2.4740994454113805</v>
      </c>
      <c r="H12" s="1316">
        <f t="shared" si="2"/>
        <v>-8.6200367866518661</v>
      </c>
    </row>
    <row r="13" spans="2:8" ht="21" customHeight="1">
      <c r="B13" s="1228">
        <v>7</v>
      </c>
      <c r="C13" s="1200" t="s">
        <v>1079</v>
      </c>
      <c r="D13" s="1317">
        <v>18168.282222000002</v>
      </c>
      <c r="E13" s="1226">
        <f t="shared" si="0"/>
        <v>2.9931440017122863</v>
      </c>
      <c r="F13" s="1226">
        <v>14338.779353</v>
      </c>
      <c r="G13" s="1226">
        <f t="shared" si="1"/>
        <v>2.4668565591462981</v>
      </c>
      <c r="H13" s="1316">
        <f t="shared" si="2"/>
        <v>-21.077957850978606</v>
      </c>
    </row>
    <row r="14" spans="2:8" ht="21" customHeight="1">
      <c r="B14" s="1228">
        <v>8</v>
      </c>
      <c r="C14" s="1200" t="s">
        <v>1078</v>
      </c>
      <c r="D14" s="1317">
        <v>12066.167199000001</v>
      </c>
      <c r="E14" s="1226">
        <f t="shared" si="0"/>
        <v>1.9878475870223844</v>
      </c>
      <c r="F14" s="1226">
        <v>12609.242654</v>
      </c>
      <c r="G14" s="1226">
        <f t="shared" si="1"/>
        <v>2.1693055023110634</v>
      </c>
      <c r="H14" s="1316">
        <f t="shared" si="2"/>
        <v>4.500811616840565</v>
      </c>
    </row>
    <row r="15" spans="2:8" ht="21" customHeight="1">
      <c r="B15" s="1228">
        <v>9</v>
      </c>
      <c r="C15" s="1200" t="s">
        <v>1077</v>
      </c>
      <c r="D15" s="1317">
        <v>9163.1328119999998</v>
      </c>
      <c r="E15" s="1226">
        <f t="shared" si="0"/>
        <v>1.509585533624084</v>
      </c>
      <c r="F15" s="1226">
        <v>12104.086302</v>
      </c>
      <c r="G15" s="1226">
        <f t="shared" si="1"/>
        <v>2.0823979469573444</v>
      </c>
      <c r="H15" s="1316">
        <f t="shared" si="2"/>
        <v>32.095502164374835</v>
      </c>
    </row>
    <row r="16" spans="2:8" ht="21" customHeight="1">
      <c r="B16" s="1228">
        <v>10</v>
      </c>
      <c r="C16" s="1200" t="s">
        <v>1076</v>
      </c>
      <c r="D16" s="1317">
        <v>13220.478056</v>
      </c>
      <c r="E16" s="1226">
        <f t="shared" si="0"/>
        <v>2.1780151865523627</v>
      </c>
      <c r="F16" s="1226">
        <v>10999.465806</v>
      </c>
      <c r="G16" s="1226">
        <f t="shared" si="1"/>
        <v>1.8923580384797152</v>
      </c>
      <c r="H16" s="1316">
        <f t="shared" si="2"/>
        <v>-16.799787727736614</v>
      </c>
    </row>
    <row r="17" spans="1:8" ht="21" customHeight="1">
      <c r="B17" s="1228">
        <v>11</v>
      </c>
      <c r="C17" s="1200" t="s">
        <v>1075</v>
      </c>
      <c r="D17" s="1317">
        <v>8025.2409690000004</v>
      </c>
      <c r="E17" s="1226">
        <f t="shared" si="0"/>
        <v>1.3221228939063561</v>
      </c>
      <c r="F17" s="1226">
        <v>10884.141636</v>
      </c>
      <c r="G17" s="1226">
        <f t="shared" si="1"/>
        <v>1.8725175640439968</v>
      </c>
      <c r="H17" s="1316">
        <f t="shared" si="2"/>
        <v>35.623860741919088</v>
      </c>
    </row>
    <row r="18" spans="1:8" ht="21" customHeight="1">
      <c r="B18" s="1228">
        <v>12</v>
      </c>
      <c r="C18" s="1200" t="s">
        <v>1074</v>
      </c>
      <c r="D18" s="1317">
        <v>8301.308579999999</v>
      </c>
      <c r="E18" s="1226">
        <f t="shared" si="0"/>
        <v>1.3676038097042793</v>
      </c>
      <c r="F18" s="1226">
        <v>10249.039256</v>
      </c>
      <c r="G18" s="1226">
        <f t="shared" si="1"/>
        <v>1.7632539765891391</v>
      </c>
      <c r="H18" s="1316">
        <f t="shared" si="2"/>
        <v>23.462935478541169</v>
      </c>
    </row>
    <row r="19" spans="1:8" ht="21" customHeight="1">
      <c r="B19" s="1228">
        <v>13</v>
      </c>
      <c r="C19" s="1200" t="s">
        <v>1073</v>
      </c>
      <c r="D19" s="1317">
        <v>3278.3562580000003</v>
      </c>
      <c r="E19" s="1226">
        <f t="shared" si="0"/>
        <v>0.54009466878638379</v>
      </c>
      <c r="F19" s="1226">
        <v>9946.9608369999987</v>
      </c>
      <c r="G19" s="1226">
        <f t="shared" si="1"/>
        <v>1.7112841323686974</v>
      </c>
      <c r="H19" s="1316">
        <f t="shared" si="2"/>
        <v>203.41305380484363</v>
      </c>
    </row>
    <row r="20" spans="1:8" ht="21" customHeight="1">
      <c r="B20" s="1228">
        <v>14</v>
      </c>
      <c r="C20" s="1200" t="s">
        <v>1072</v>
      </c>
      <c r="D20" s="1317">
        <v>7271.8825059999999</v>
      </c>
      <c r="E20" s="1226">
        <f t="shared" si="0"/>
        <v>1.1980104248729786</v>
      </c>
      <c r="F20" s="1226">
        <v>9273.4830599999987</v>
      </c>
      <c r="G20" s="1226">
        <f t="shared" si="1"/>
        <v>1.5954184069306308</v>
      </c>
      <c r="H20" s="1316">
        <f t="shared" si="2"/>
        <v>27.525204819363978</v>
      </c>
    </row>
    <row r="21" spans="1:8" ht="21" customHeight="1">
      <c r="B21" s="1228">
        <v>15</v>
      </c>
      <c r="C21" s="1200" t="s">
        <v>1071</v>
      </c>
      <c r="D21" s="1317">
        <v>14652.826386000001</v>
      </c>
      <c r="E21" s="1226">
        <f t="shared" si="0"/>
        <v>2.4139882279173137</v>
      </c>
      <c r="F21" s="1226">
        <v>6901.9283960000002</v>
      </c>
      <c r="G21" s="1226">
        <f t="shared" si="1"/>
        <v>1.187413999146897</v>
      </c>
      <c r="H21" s="1316">
        <f t="shared" si="2"/>
        <v>-52.896948246145691</v>
      </c>
    </row>
    <row r="22" spans="1:8" ht="21" customHeight="1">
      <c r="B22" s="1228">
        <v>16</v>
      </c>
      <c r="C22" s="1200" t="s">
        <v>1044</v>
      </c>
      <c r="D22" s="1317">
        <v>6801.7136830000009</v>
      </c>
      <c r="E22" s="1226">
        <f t="shared" si="0"/>
        <v>1.1205521943612085</v>
      </c>
      <c r="F22" s="1226">
        <v>6800.3604099999993</v>
      </c>
      <c r="G22" s="1226">
        <f t="shared" si="1"/>
        <v>1.1699401510392504</v>
      </c>
      <c r="H22" s="1316">
        <f t="shared" si="2"/>
        <v>-1.9896059479592054E-2</v>
      </c>
    </row>
    <row r="23" spans="1:8" ht="21" customHeight="1">
      <c r="B23" s="1228">
        <v>17</v>
      </c>
      <c r="C23" s="1200" t="s">
        <v>1070</v>
      </c>
      <c r="D23" s="1317">
        <v>5376.7228909999994</v>
      </c>
      <c r="E23" s="1226">
        <f t="shared" si="0"/>
        <v>0.885791274784271</v>
      </c>
      <c r="F23" s="1226">
        <v>6626.7837089999994</v>
      </c>
      <c r="G23" s="1226">
        <f t="shared" si="1"/>
        <v>1.1400778585221931</v>
      </c>
      <c r="H23" s="1316">
        <f t="shared" si="2"/>
        <v>23.249493108384939</v>
      </c>
    </row>
    <row r="24" spans="1:8" ht="21" customHeight="1">
      <c r="B24" s="1228">
        <v>18</v>
      </c>
      <c r="C24" s="1200" t="s">
        <v>1069</v>
      </c>
      <c r="D24" s="1317">
        <v>8451.5119099999993</v>
      </c>
      <c r="E24" s="1226">
        <f t="shared" si="0"/>
        <v>1.39234914284768</v>
      </c>
      <c r="F24" s="1226">
        <v>6303.4464957721175</v>
      </c>
      <c r="G24" s="1226">
        <f t="shared" si="1"/>
        <v>1.0844506321292853</v>
      </c>
      <c r="H24" s="1316">
        <f t="shared" si="2"/>
        <v>-25.416344875361858</v>
      </c>
    </row>
    <row r="25" spans="1:8" ht="21" customHeight="1">
      <c r="B25" s="1228">
        <v>19</v>
      </c>
      <c r="C25" s="1200" t="s">
        <v>1068</v>
      </c>
      <c r="D25" s="1317">
        <v>5587.5757540000004</v>
      </c>
      <c r="E25" s="1226">
        <f t="shared" si="0"/>
        <v>0.92052834978237408</v>
      </c>
      <c r="F25" s="1226">
        <v>6247.6209600000011</v>
      </c>
      <c r="G25" s="1226">
        <f t="shared" si="1"/>
        <v>1.0748463565004474</v>
      </c>
      <c r="H25" s="1316">
        <f t="shared" si="2"/>
        <v>11.812729438656675</v>
      </c>
    </row>
    <row r="26" spans="1:8" ht="21" customHeight="1">
      <c r="A26" s="1302"/>
      <c r="B26" s="1318">
        <v>20</v>
      </c>
      <c r="C26" s="1200" t="s">
        <v>1001</v>
      </c>
      <c r="D26" s="1317">
        <v>6999.0919900000008</v>
      </c>
      <c r="E26" s="1226">
        <f t="shared" si="0"/>
        <v>1.1530693959571743</v>
      </c>
      <c r="F26" s="1226">
        <v>6154.5338199999997</v>
      </c>
      <c r="G26" s="1226">
        <f t="shared" si="1"/>
        <v>1.0588315608035508</v>
      </c>
      <c r="H26" s="1316">
        <f t="shared" si="2"/>
        <v>-12.066681952554262</v>
      </c>
    </row>
    <row r="27" spans="1:8" ht="21" customHeight="1">
      <c r="A27" s="1302"/>
      <c r="B27" s="1315" t="s">
        <v>971</v>
      </c>
      <c r="C27" s="1223" t="s">
        <v>970</v>
      </c>
      <c r="D27" s="1311">
        <f>SUM(D7:D26)</f>
        <v>365372.79238200007</v>
      </c>
      <c r="E27" s="1230">
        <f t="shared" si="0"/>
        <v>60.19354876504471</v>
      </c>
      <c r="F27" s="1230">
        <f>SUM(F7:F26)</f>
        <v>336097.07311077218</v>
      </c>
      <c r="G27" s="1230">
        <f t="shared" si="1"/>
        <v>57.822444219403778</v>
      </c>
      <c r="H27" s="1314">
        <f t="shared" si="2"/>
        <v>-8.0125613843243997</v>
      </c>
    </row>
    <row r="28" spans="1:8" ht="21" customHeight="1">
      <c r="A28" s="1302"/>
      <c r="B28" s="1313" t="s">
        <v>969</v>
      </c>
      <c r="C28" s="1312" t="s">
        <v>968</v>
      </c>
      <c r="D28" s="1311">
        <f>D29-D27</f>
        <v>241623.80422699981</v>
      </c>
      <c r="E28" s="1310">
        <f t="shared" si="0"/>
        <v>39.80645123495529</v>
      </c>
      <c r="F28" s="1310">
        <f>F29-F27</f>
        <v>245160.04538022773</v>
      </c>
      <c r="G28" s="1310">
        <f t="shared" si="1"/>
        <v>42.177555780596215</v>
      </c>
      <c r="H28" s="1978">
        <f t="shared" si="2"/>
        <v>1.4635317759940989</v>
      </c>
    </row>
    <row r="29" spans="1:8" ht="21" customHeight="1">
      <c r="A29" s="1302"/>
      <c r="B29" s="1309" t="s">
        <v>967</v>
      </c>
      <c r="C29" s="1308" t="s">
        <v>1067</v>
      </c>
      <c r="D29" s="1307">
        <v>606996.59660899988</v>
      </c>
      <c r="E29" s="1306">
        <f t="shared" si="0"/>
        <v>100</v>
      </c>
      <c r="F29" s="1306">
        <v>581257.11849099991</v>
      </c>
      <c r="G29" s="1306">
        <f t="shared" si="1"/>
        <v>100</v>
      </c>
      <c r="H29" s="1979">
        <f t="shared" si="2"/>
        <v>-4.2404649814832851</v>
      </c>
    </row>
    <row r="30" spans="1:8" ht="21" customHeight="1">
      <c r="A30" s="1302"/>
      <c r="B30" s="2324" t="s">
        <v>965</v>
      </c>
      <c r="C30" s="1303" t="s">
        <v>1066</v>
      </c>
      <c r="D30" s="1305"/>
      <c r="E30" s="1304"/>
      <c r="F30" s="1304"/>
      <c r="G30" s="1304"/>
      <c r="H30" s="1980"/>
    </row>
    <row r="31" spans="1:8" ht="21" customHeight="1" thickBot="1">
      <c r="A31" s="1302"/>
      <c r="B31" s="2325"/>
      <c r="C31" s="1209" t="s">
        <v>1065</v>
      </c>
      <c r="D31" s="1301">
        <v>6310.1</v>
      </c>
      <c r="E31" s="1208" t="s">
        <v>147</v>
      </c>
      <c r="F31" s="1208">
        <v>5067.7446967364849</v>
      </c>
      <c r="G31" s="1207"/>
      <c r="H31" s="1206"/>
    </row>
    <row r="32" spans="1:8" ht="21" customHeight="1" thickTop="1">
      <c r="B32" s="1300" t="s">
        <v>1064</v>
      </c>
      <c r="C32" s="1300"/>
      <c r="E32" s="2326"/>
      <c r="F32" s="2326"/>
      <c r="G32" s="1299"/>
    </row>
    <row r="33" spans="2:7" ht="15" customHeight="1">
      <c r="B33" s="2277" t="s">
        <v>960</v>
      </c>
      <c r="C33" s="2277"/>
      <c r="D33" s="1298"/>
      <c r="E33" s="1298"/>
      <c r="F33" s="1298"/>
    </row>
    <row r="34" spans="2:7" ht="21" customHeight="1">
      <c r="B34" s="1200"/>
      <c r="D34" s="1297"/>
      <c r="E34" s="1297"/>
      <c r="F34" s="1296"/>
      <c r="G34" s="1200"/>
    </row>
  </sheetData>
  <mergeCells count="11">
    <mergeCell ref="F5:H5"/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1" workbookViewId="0">
      <selection activeCell="H34" sqref="H34"/>
    </sheetView>
  </sheetViews>
  <sheetFormatPr defaultRowHeight="15.75"/>
  <cols>
    <col min="1" max="1" width="9.140625" style="1235"/>
    <col min="2" max="2" width="4.5703125" style="1235" customWidth="1"/>
    <col min="3" max="3" width="5.140625" style="1235" bestFit="1" customWidth="1"/>
    <col min="4" max="4" width="35.42578125" style="1235" customWidth="1"/>
    <col min="5" max="5" width="18.5703125" style="1235" bestFit="1" customWidth="1"/>
    <col min="6" max="9" width="14.5703125" style="1235" customWidth="1"/>
    <col min="10" max="14" width="9.140625" style="1235" customWidth="1"/>
    <col min="15" max="15" width="10.28515625" style="1235" bestFit="1" customWidth="1"/>
    <col min="16" max="19" width="8.42578125" style="1235" customWidth="1"/>
    <col min="20" max="258" width="9.140625" style="1235"/>
    <col min="259" max="259" width="6.140625" style="1235" customWidth="1"/>
    <col min="260" max="260" width="29.42578125" style="1235" bestFit="1" customWidth="1"/>
    <col min="261" max="265" width="11.7109375" style="1235" customWidth="1"/>
    <col min="266" max="266" width="9" style="1235" customWidth="1"/>
    <col min="267" max="275" width="8.42578125" style="1235" customWidth="1"/>
    <col min="276" max="514" width="9.140625" style="1235"/>
    <col min="515" max="515" width="6.140625" style="1235" customWidth="1"/>
    <col min="516" max="516" width="29.42578125" style="1235" bestFit="1" customWidth="1"/>
    <col min="517" max="521" width="11.7109375" style="1235" customWidth="1"/>
    <col min="522" max="522" width="9" style="1235" customWidth="1"/>
    <col min="523" max="531" width="8.42578125" style="1235" customWidth="1"/>
    <col min="532" max="770" width="9.140625" style="1235"/>
    <col min="771" max="771" width="6.140625" style="1235" customWidth="1"/>
    <col min="772" max="772" width="29.42578125" style="1235" bestFit="1" customWidth="1"/>
    <col min="773" max="777" width="11.7109375" style="1235" customWidth="1"/>
    <col min="778" max="778" width="9" style="1235" customWidth="1"/>
    <col min="779" max="787" width="8.42578125" style="1235" customWidth="1"/>
    <col min="788" max="1026" width="9.140625" style="1235"/>
    <col min="1027" max="1027" width="6.140625" style="1235" customWidth="1"/>
    <col min="1028" max="1028" width="29.42578125" style="1235" bestFit="1" customWidth="1"/>
    <col min="1029" max="1033" width="11.7109375" style="1235" customWidth="1"/>
    <col min="1034" max="1034" width="9" style="1235" customWidth="1"/>
    <col min="1035" max="1043" width="8.42578125" style="1235" customWidth="1"/>
    <col min="1044" max="1282" width="9.140625" style="1235"/>
    <col min="1283" max="1283" width="6.140625" style="1235" customWidth="1"/>
    <col min="1284" max="1284" width="29.42578125" style="1235" bestFit="1" customWidth="1"/>
    <col min="1285" max="1289" width="11.7109375" style="1235" customWidth="1"/>
    <col min="1290" max="1290" width="9" style="1235" customWidth="1"/>
    <col min="1291" max="1299" width="8.42578125" style="1235" customWidth="1"/>
    <col min="1300" max="1538" width="9.140625" style="1235"/>
    <col min="1539" max="1539" width="6.140625" style="1235" customWidth="1"/>
    <col min="1540" max="1540" width="29.42578125" style="1235" bestFit="1" customWidth="1"/>
    <col min="1541" max="1545" width="11.7109375" style="1235" customWidth="1"/>
    <col min="1546" max="1546" width="9" style="1235" customWidth="1"/>
    <col min="1547" max="1555" width="8.42578125" style="1235" customWidth="1"/>
    <col min="1556" max="1794" width="9.140625" style="1235"/>
    <col min="1795" max="1795" width="6.140625" style="1235" customWidth="1"/>
    <col min="1796" max="1796" width="29.42578125" style="1235" bestFit="1" customWidth="1"/>
    <col min="1797" max="1801" width="11.7109375" style="1235" customWidth="1"/>
    <col min="1802" max="1802" width="9" style="1235" customWidth="1"/>
    <col min="1803" max="1811" width="8.42578125" style="1235" customWidth="1"/>
    <col min="1812" max="2050" width="9.140625" style="1235"/>
    <col min="2051" max="2051" width="6.140625" style="1235" customWidth="1"/>
    <col min="2052" max="2052" width="29.42578125" style="1235" bestFit="1" customWidth="1"/>
    <col min="2053" max="2057" width="11.7109375" style="1235" customWidth="1"/>
    <col min="2058" max="2058" width="9" style="1235" customWidth="1"/>
    <col min="2059" max="2067" width="8.42578125" style="1235" customWidth="1"/>
    <col min="2068" max="2306" width="9.140625" style="1235"/>
    <col min="2307" max="2307" width="6.140625" style="1235" customWidth="1"/>
    <col min="2308" max="2308" width="29.42578125" style="1235" bestFit="1" customWidth="1"/>
    <col min="2309" max="2313" width="11.7109375" style="1235" customWidth="1"/>
    <col min="2314" max="2314" width="9" style="1235" customWidth="1"/>
    <col min="2315" max="2323" width="8.42578125" style="1235" customWidth="1"/>
    <col min="2324" max="2562" width="9.140625" style="1235"/>
    <col min="2563" max="2563" width="6.140625" style="1235" customWidth="1"/>
    <col min="2564" max="2564" width="29.42578125" style="1235" bestFit="1" customWidth="1"/>
    <col min="2565" max="2569" width="11.7109375" style="1235" customWidth="1"/>
    <col min="2570" max="2570" width="9" style="1235" customWidth="1"/>
    <col min="2571" max="2579" width="8.42578125" style="1235" customWidth="1"/>
    <col min="2580" max="2818" width="9.140625" style="1235"/>
    <col min="2819" max="2819" width="6.140625" style="1235" customWidth="1"/>
    <col min="2820" max="2820" width="29.42578125" style="1235" bestFit="1" customWidth="1"/>
    <col min="2821" max="2825" width="11.7109375" style="1235" customWidth="1"/>
    <col min="2826" max="2826" width="9" style="1235" customWidth="1"/>
    <col min="2827" max="2835" width="8.42578125" style="1235" customWidth="1"/>
    <col min="2836" max="3074" width="9.140625" style="1235"/>
    <col min="3075" max="3075" width="6.140625" style="1235" customWidth="1"/>
    <col min="3076" max="3076" width="29.42578125" style="1235" bestFit="1" customWidth="1"/>
    <col min="3077" max="3081" width="11.7109375" style="1235" customWidth="1"/>
    <col min="3082" max="3082" width="9" style="1235" customWidth="1"/>
    <col min="3083" max="3091" width="8.42578125" style="1235" customWidth="1"/>
    <col min="3092" max="3330" width="9.140625" style="1235"/>
    <col min="3331" max="3331" width="6.140625" style="1235" customWidth="1"/>
    <col min="3332" max="3332" width="29.42578125" style="1235" bestFit="1" customWidth="1"/>
    <col min="3333" max="3337" width="11.7109375" style="1235" customWidth="1"/>
    <col min="3338" max="3338" width="9" style="1235" customWidth="1"/>
    <col min="3339" max="3347" width="8.42578125" style="1235" customWidth="1"/>
    <col min="3348" max="3586" width="9.140625" style="1235"/>
    <col min="3587" max="3587" width="6.140625" style="1235" customWidth="1"/>
    <col min="3588" max="3588" width="29.42578125" style="1235" bestFit="1" customWidth="1"/>
    <col min="3589" max="3593" width="11.7109375" style="1235" customWidth="1"/>
    <col min="3594" max="3594" width="9" style="1235" customWidth="1"/>
    <col min="3595" max="3603" width="8.42578125" style="1235" customWidth="1"/>
    <col min="3604" max="3842" width="9.140625" style="1235"/>
    <col min="3843" max="3843" width="6.140625" style="1235" customWidth="1"/>
    <col min="3844" max="3844" width="29.42578125" style="1235" bestFit="1" customWidth="1"/>
    <col min="3845" max="3849" width="11.7109375" style="1235" customWidth="1"/>
    <col min="3850" max="3850" width="9" style="1235" customWidth="1"/>
    <col min="3851" max="3859" width="8.42578125" style="1235" customWidth="1"/>
    <col min="3860" max="4098" width="9.140625" style="1235"/>
    <col min="4099" max="4099" width="6.140625" style="1235" customWidth="1"/>
    <col min="4100" max="4100" width="29.42578125" style="1235" bestFit="1" customWidth="1"/>
    <col min="4101" max="4105" width="11.7109375" style="1235" customWidth="1"/>
    <col min="4106" max="4106" width="9" style="1235" customWidth="1"/>
    <col min="4107" max="4115" width="8.42578125" style="1235" customWidth="1"/>
    <col min="4116" max="4354" width="9.140625" style="1235"/>
    <col min="4355" max="4355" width="6.140625" style="1235" customWidth="1"/>
    <col min="4356" max="4356" width="29.42578125" style="1235" bestFit="1" customWidth="1"/>
    <col min="4357" max="4361" width="11.7109375" style="1235" customWidth="1"/>
    <col min="4362" max="4362" width="9" style="1235" customWidth="1"/>
    <col min="4363" max="4371" width="8.42578125" style="1235" customWidth="1"/>
    <col min="4372" max="4610" width="9.140625" style="1235"/>
    <col min="4611" max="4611" width="6.140625" style="1235" customWidth="1"/>
    <col min="4612" max="4612" width="29.42578125" style="1235" bestFit="1" customWidth="1"/>
    <col min="4613" max="4617" width="11.7109375" style="1235" customWidth="1"/>
    <col min="4618" max="4618" width="9" style="1235" customWidth="1"/>
    <col min="4619" max="4627" width="8.42578125" style="1235" customWidth="1"/>
    <col min="4628" max="4866" width="9.140625" style="1235"/>
    <col min="4867" max="4867" width="6.140625" style="1235" customWidth="1"/>
    <col min="4868" max="4868" width="29.42578125" style="1235" bestFit="1" customWidth="1"/>
    <col min="4869" max="4873" width="11.7109375" style="1235" customWidth="1"/>
    <col min="4874" max="4874" width="9" style="1235" customWidth="1"/>
    <col min="4875" max="4883" width="8.42578125" style="1235" customWidth="1"/>
    <col min="4884" max="5122" width="9.140625" style="1235"/>
    <col min="5123" max="5123" width="6.140625" style="1235" customWidth="1"/>
    <col min="5124" max="5124" width="29.42578125" style="1235" bestFit="1" customWidth="1"/>
    <col min="5125" max="5129" width="11.7109375" style="1235" customWidth="1"/>
    <col min="5130" max="5130" width="9" style="1235" customWidth="1"/>
    <col min="5131" max="5139" width="8.42578125" style="1235" customWidth="1"/>
    <col min="5140" max="5378" width="9.140625" style="1235"/>
    <col min="5379" max="5379" width="6.140625" style="1235" customWidth="1"/>
    <col min="5380" max="5380" width="29.42578125" style="1235" bestFit="1" customWidth="1"/>
    <col min="5381" max="5385" width="11.7109375" style="1235" customWidth="1"/>
    <col min="5386" max="5386" width="9" style="1235" customWidth="1"/>
    <col min="5387" max="5395" width="8.42578125" style="1235" customWidth="1"/>
    <col min="5396" max="5634" width="9.140625" style="1235"/>
    <col min="5635" max="5635" width="6.140625" style="1235" customWidth="1"/>
    <col min="5636" max="5636" width="29.42578125" style="1235" bestFit="1" customWidth="1"/>
    <col min="5637" max="5641" width="11.7109375" style="1235" customWidth="1"/>
    <col min="5642" max="5642" width="9" style="1235" customWidth="1"/>
    <col min="5643" max="5651" width="8.42578125" style="1235" customWidth="1"/>
    <col min="5652" max="5890" width="9.140625" style="1235"/>
    <col min="5891" max="5891" width="6.140625" style="1235" customWidth="1"/>
    <col min="5892" max="5892" width="29.42578125" style="1235" bestFit="1" customWidth="1"/>
    <col min="5893" max="5897" width="11.7109375" style="1235" customWidth="1"/>
    <col min="5898" max="5898" width="9" style="1235" customWidth="1"/>
    <col min="5899" max="5907" width="8.42578125" style="1235" customWidth="1"/>
    <col min="5908" max="6146" width="9.140625" style="1235"/>
    <col min="6147" max="6147" width="6.140625" style="1235" customWidth="1"/>
    <col min="6148" max="6148" width="29.42578125" style="1235" bestFit="1" customWidth="1"/>
    <col min="6149" max="6153" width="11.7109375" style="1235" customWidth="1"/>
    <col min="6154" max="6154" width="9" style="1235" customWidth="1"/>
    <col min="6155" max="6163" width="8.42578125" style="1235" customWidth="1"/>
    <col min="6164" max="6402" width="9.140625" style="1235"/>
    <col min="6403" max="6403" width="6.140625" style="1235" customWidth="1"/>
    <col min="6404" max="6404" width="29.42578125" style="1235" bestFit="1" customWidth="1"/>
    <col min="6405" max="6409" width="11.7109375" style="1235" customWidth="1"/>
    <col min="6410" max="6410" width="9" style="1235" customWidth="1"/>
    <col min="6411" max="6419" width="8.42578125" style="1235" customWidth="1"/>
    <col min="6420" max="6658" width="9.140625" style="1235"/>
    <col min="6659" max="6659" width="6.140625" style="1235" customWidth="1"/>
    <col min="6660" max="6660" width="29.42578125" style="1235" bestFit="1" customWidth="1"/>
    <col min="6661" max="6665" width="11.7109375" style="1235" customWidth="1"/>
    <col min="6666" max="6666" width="9" style="1235" customWidth="1"/>
    <col min="6667" max="6675" width="8.42578125" style="1235" customWidth="1"/>
    <col min="6676" max="6914" width="9.140625" style="1235"/>
    <col min="6915" max="6915" width="6.140625" style="1235" customWidth="1"/>
    <col min="6916" max="6916" width="29.42578125" style="1235" bestFit="1" customWidth="1"/>
    <col min="6917" max="6921" width="11.7109375" style="1235" customWidth="1"/>
    <col min="6922" max="6922" width="9" style="1235" customWidth="1"/>
    <col min="6923" max="6931" width="8.42578125" style="1235" customWidth="1"/>
    <col min="6932" max="7170" width="9.140625" style="1235"/>
    <col min="7171" max="7171" width="6.140625" style="1235" customWidth="1"/>
    <col min="7172" max="7172" width="29.42578125" style="1235" bestFit="1" customWidth="1"/>
    <col min="7173" max="7177" width="11.7109375" style="1235" customWidth="1"/>
    <col min="7178" max="7178" width="9" style="1235" customWidth="1"/>
    <col min="7179" max="7187" width="8.42578125" style="1235" customWidth="1"/>
    <col min="7188" max="7426" width="9.140625" style="1235"/>
    <col min="7427" max="7427" width="6.140625" style="1235" customWidth="1"/>
    <col min="7428" max="7428" width="29.42578125" style="1235" bestFit="1" customWidth="1"/>
    <col min="7429" max="7433" width="11.7109375" style="1235" customWidth="1"/>
    <col min="7434" max="7434" width="9" style="1235" customWidth="1"/>
    <col min="7435" max="7443" width="8.42578125" style="1235" customWidth="1"/>
    <col min="7444" max="7682" width="9.140625" style="1235"/>
    <col min="7683" max="7683" width="6.140625" style="1235" customWidth="1"/>
    <col min="7684" max="7684" width="29.42578125" style="1235" bestFit="1" customWidth="1"/>
    <col min="7685" max="7689" width="11.7109375" style="1235" customWidth="1"/>
    <col min="7690" max="7690" width="9" style="1235" customWidth="1"/>
    <col min="7691" max="7699" width="8.42578125" style="1235" customWidth="1"/>
    <col min="7700" max="7938" width="9.140625" style="1235"/>
    <col min="7939" max="7939" width="6.140625" style="1235" customWidth="1"/>
    <col min="7940" max="7940" width="29.42578125" style="1235" bestFit="1" customWidth="1"/>
    <col min="7941" max="7945" width="11.7109375" style="1235" customWidth="1"/>
    <col min="7946" max="7946" width="9" style="1235" customWidth="1"/>
    <col min="7947" max="7955" width="8.42578125" style="1235" customWidth="1"/>
    <col min="7956" max="8194" width="9.140625" style="1235"/>
    <col min="8195" max="8195" width="6.140625" style="1235" customWidth="1"/>
    <col min="8196" max="8196" width="29.42578125" style="1235" bestFit="1" customWidth="1"/>
    <col min="8197" max="8201" width="11.7109375" style="1235" customWidth="1"/>
    <col min="8202" max="8202" width="9" style="1235" customWidth="1"/>
    <col min="8203" max="8211" width="8.42578125" style="1235" customWidth="1"/>
    <col min="8212" max="8450" width="9.140625" style="1235"/>
    <col min="8451" max="8451" width="6.140625" style="1235" customWidth="1"/>
    <col min="8452" max="8452" width="29.42578125" style="1235" bestFit="1" customWidth="1"/>
    <col min="8453" max="8457" width="11.7109375" style="1235" customWidth="1"/>
    <col min="8458" max="8458" width="9" style="1235" customWidth="1"/>
    <col min="8459" max="8467" width="8.42578125" style="1235" customWidth="1"/>
    <col min="8468" max="8706" width="9.140625" style="1235"/>
    <col min="8707" max="8707" width="6.140625" style="1235" customWidth="1"/>
    <col min="8708" max="8708" width="29.42578125" style="1235" bestFit="1" customWidth="1"/>
    <col min="8709" max="8713" width="11.7109375" style="1235" customWidth="1"/>
    <col min="8714" max="8714" width="9" style="1235" customWidth="1"/>
    <col min="8715" max="8723" width="8.42578125" style="1235" customWidth="1"/>
    <col min="8724" max="8962" width="9.140625" style="1235"/>
    <col min="8963" max="8963" width="6.140625" style="1235" customWidth="1"/>
    <col min="8964" max="8964" width="29.42578125" style="1235" bestFit="1" customWidth="1"/>
    <col min="8965" max="8969" width="11.7109375" style="1235" customWidth="1"/>
    <col min="8970" max="8970" width="9" style="1235" customWidth="1"/>
    <col min="8971" max="8979" width="8.42578125" style="1235" customWidth="1"/>
    <col min="8980" max="9218" width="9.140625" style="1235"/>
    <col min="9219" max="9219" width="6.140625" style="1235" customWidth="1"/>
    <col min="9220" max="9220" width="29.42578125" style="1235" bestFit="1" customWidth="1"/>
    <col min="9221" max="9225" width="11.7109375" style="1235" customWidth="1"/>
    <col min="9226" max="9226" width="9" style="1235" customWidth="1"/>
    <col min="9227" max="9235" width="8.42578125" style="1235" customWidth="1"/>
    <col min="9236" max="9474" width="9.140625" style="1235"/>
    <col min="9475" max="9475" width="6.140625" style="1235" customWidth="1"/>
    <col min="9476" max="9476" width="29.42578125" style="1235" bestFit="1" customWidth="1"/>
    <col min="9477" max="9481" width="11.7109375" style="1235" customWidth="1"/>
    <col min="9482" max="9482" width="9" style="1235" customWidth="1"/>
    <col min="9483" max="9491" width="8.42578125" style="1235" customWidth="1"/>
    <col min="9492" max="9730" width="9.140625" style="1235"/>
    <col min="9731" max="9731" width="6.140625" style="1235" customWidth="1"/>
    <col min="9732" max="9732" width="29.42578125" style="1235" bestFit="1" customWidth="1"/>
    <col min="9733" max="9737" width="11.7109375" style="1235" customWidth="1"/>
    <col min="9738" max="9738" width="9" style="1235" customWidth="1"/>
    <col min="9739" max="9747" width="8.42578125" style="1235" customWidth="1"/>
    <col min="9748" max="9986" width="9.140625" style="1235"/>
    <col min="9987" max="9987" width="6.140625" style="1235" customWidth="1"/>
    <col min="9988" max="9988" width="29.42578125" style="1235" bestFit="1" customWidth="1"/>
    <col min="9989" max="9993" width="11.7109375" style="1235" customWidth="1"/>
    <col min="9994" max="9994" width="9" style="1235" customWidth="1"/>
    <col min="9995" max="10003" width="8.42578125" style="1235" customWidth="1"/>
    <col min="10004" max="10242" width="9.140625" style="1235"/>
    <col min="10243" max="10243" width="6.140625" style="1235" customWidth="1"/>
    <col min="10244" max="10244" width="29.42578125" style="1235" bestFit="1" customWidth="1"/>
    <col min="10245" max="10249" width="11.7109375" style="1235" customWidth="1"/>
    <col min="10250" max="10250" width="9" style="1235" customWidth="1"/>
    <col min="10251" max="10259" width="8.42578125" style="1235" customWidth="1"/>
    <col min="10260" max="10498" width="9.140625" style="1235"/>
    <col min="10499" max="10499" width="6.140625" style="1235" customWidth="1"/>
    <col min="10500" max="10500" width="29.42578125" style="1235" bestFit="1" customWidth="1"/>
    <col min="10501" max="10505" width="11.7109375" style="1235" customWidth="1"/>
    <col min="10506" max="10506" width="9" style="1235" customWidth="1"/>
    <col min="10507" max="10515" width="8.42578125" style="1235" customWidth="1"/>
    <col min="10516" max="10754" width="9.140625" style="1235"/>
    <col min="10755" max="10755" width="6.140625" style="1235" customWidth="1"/>
    <col min="10756" max="10756" width="29.42578125" style="1235" bestFit="1" customWidth="1"/>
    <col min="10757" max="10761" width="11.7109375" style="1235" customWidth="1"/>
    <col min="10762" max="10762" width="9" style="1235" customWidth="1"/>
    <col min="10763" max="10771" width="8.42578125" style="1235" customWidth="1"/>
    <col min="10772" max="11010" width="9.140625" style="1235"/>
    <col min="11011" max="11011" width="6.140625" style="1235" customWidth="1"/>
    <col min="11012" max="11012" width="29.42578125" style="1235" bestFit="1" customWidth="1"/>
    <col min="11013" max="11017" width="11.7109375" style="1235" customWidth="1"/>
    <col min="11018" max="11018" width="9" style="1235" customWidth="1"/>
    <col min="11019" max="11027" width="8.42578125" style="1235" customWidth="1"/>
    <col min="11028" max="11266" width="9.140625" style="1235"/>
    <col min="11267" max="11267" width="6.140625" style="1235" customWidth="1"/>
    <col min="11268" max="11268" width="29.42578125" style="1235" bestFit="1" customWidth="1"/>
    <col min="11269" max="11273" width="11.7109375" style="1235" customWidth="1"/>
    <col min="11274" max="11274" width="9" style="1235" customWidth="1"/>
    <col min="11275" max="11283" width="8.42578125" style="1235" customWidth="1"/>
    <col min="11284" max="11522" width="9.140625" style="1235"/>
    <col min="11523" max="11523" width="6.140625" style="1235" customWidth="1"/>
    <col min="11524" max="11524" width="29.42578125" style="1235" bestFit="1" customWidth="1"/>
    <col min="11525" max="11529" width="11.7109375" style="1235" customWidth="1"/>
    <col min="11530" max="11530" width="9" style="1235" customWidth="1"/>
    <col min="11531" max="11539" width="8.42578125" style="1235" customWidth="1"/>
    <col min="11540" max="11778" width="9.140625" style="1235"/>
    <col min="11779" max="11779" width="6.140625" style="1235" customWidth="1"/>
    <col min="11780" max="11780" width="29.42578125" style="1235" bestFit="1" customWidth="1"/>
    <col min="11781" max="11785" width="11.7109375" style="1235" customWidth="1"/>
    <col min="11786" max="11786" width="9" style="1235" customWidth="1"/>
    <col min="11787" max="11795" width="8.42578125" style="1235" customWidth="1"/>
    <col min="11796" max="12034" width="9.140625" style="1235"/>
    <col min="12035" max="12035" width="6.140625" style="1235" customWidth="1"/>
    <col min="12036" max="12036" width="29.42578125" style="1235" bestFit="1" customWidth="1"/>
    <col min="12037" max="12041" width="11.7109375" style="1235" customWidth="1"/>
    <col min="12042" max="12042" width="9" style="1235" customWidth="1"/>
    <col min="12043" max="12051" width="8.42578125" style="1235" customWidth="1"/>
    <col min="12052" max="12290" width="9.140625" style="1235"/>
    <col min="12291" max="12291" width="6.140625" style="1235" customWidth="1"/>
    <col min="12292" max="12292" width="29.42578125" style="1235" bestFit="1" customWidth="1"/>
    <col min="12293" max="12297" width="11.7109375" style="1235" customWidth="1"/>
    <col min="12298" max="12298" width="9" style="1235" customWidth="1"/>
    <col min="12299" max="12307" width="8.42578125" style="1235" customWidth="1"/>
    <col min="12308" max="12546" width="9.140625" style="1235"/>
    <col min="12547" max="12547" width="6.140625" style="1235" customWidth="1"/>
    <col min="12548" max="12548" width="29.42578125" style="1235" bestFit="1" customWidth="1"/>
    <col min="12549" max="12553" width="11.7109375" style="1235" customWidth="1"/>
    <col min="12554" max="12554" width="9" style="1235" customWidth="1"/>
    <col min="12555" max="12563" width="8.42578125" style="1235" customWidth="1"/>
    <col min="12564" max="12802" width="9.140625" style="1235"/>
    <col min="12803" max="12803" width="6.140625" style="1235" customWidth="1"/>
    <col min="12804" max="12804" width="29.42578125" style="1235" bestFit="1" customWidth="1"/>
    <col min="12805" max="12809" width="11.7109375" style="1235" customWidth="1"/>
    <col min="12810" max="12810" width="9" style="1235" customWidth="1"/>
    <col min="12811" max="12819" width="8.42578125" style="1235" customWidth="1"/>
    <col min="12820" max="13058" width="9.140625" style="1235"/>
    <col min="13059" max="13059" width="6.140625" style="1235" customWidth="1"/>
    <col min="13060" max="13060" width="29.42578125" style="1235" bestFit="1" customWidth="1"/>
    <col min="13061" max="13065" width="11.7109375" style="1235" customWidth="1"/>
    <col min="13066" max="13066" width="9" style="1235" customWidth="1"/>
    <col min="13067" max="13075" width="8.42578125" style="1235" customWidth="1"/>
    <col min="13076" max="13314" width="9.140625" style="1235"/>
    <col min="13315" max="13315" width="6.140625" style="1235" customWidth="1"/>
    <col min="13316" max="13316" width="29.42578125" style="1235" bestFit="1" customWidth="1"/>
    <col min="13317" max="13321" width="11.7109375" style="1235" customWidth="1"/>
    <col min="13322" max="13322" width="9" style="1235" customWidth="1"/>
    <col min="13323" max="13331" width="8.42578125" style="1235" customWidth="1"/>
    <col min="13332" max="13570" width="9.140625" style="1235"/>
    <col min="13571" max="13571" width="6.140625" style="1235" customWidth="1"/>
    <col min="13572" max="13572" width="29.42578125" style="1235" bestFit="1" customWidth="1"/>
    <col min="13573" max="13577" width="11.7109375" style="1235" customWidth="1"/>
    <col min="13578" max="13578" width="9" style="1235" customWidth="1"/>
    <col min="13579" max="13587" width="8.42578125" style="1235" customWidth="1"/>
    <col min="13588" max="13826" width="9.140625" style="1235"/>
    <col min="13827" max="13827" width="6.140625" style="1235" customWidth="1"/>
    <col min="13828" max="13828" width="29.42578125" style="1235" bestFit="1" customWidth="1"/>
    <col min="13829" max="13833" width="11.7109375" style="1235" customWidth="1"/>
    <col min="13834" max="13834" width="9" style="1235" customWidth="1"/>
    <col min="13835" max="13843" width="8.42578125" style="1235" customWidth="1"/>
    <col min="13844" max="14082" width="9.140625" style="1235"/>
    <col min="14083" max="14083" width="6.140625" style="1235" customWidth="1"/>
    <col min="14084" max="14084" width="29.42578125" style="1235" bestFit="1" customWidth="1"/>
    <col min="14085" max="14089" width="11.7109375" style="1235" customWidth="1"/>
    <col min="14090" max="14090" width="9" style="1235" customWidth="1"/>
    <col min="14091" max="14099" width="8.42578125" style="1235" customWidth="1"/>
    <col min="14100" max="14338" width="9.140625" style="1235"/>
    <col min="14339" max="14339" width="6.140625" style="1235" customWidth="1"/>
    <col min="14340" max="14340" width="29.42578125" style="1235" bestFit="1" customWidth="1"/>
    <col min="14341" max="14345" width="11.7109375" style="1235" customWidth="1"/>
    <col min="14346" max="14346" width="9" style="1235" customWidth="1"/>
    <col min="14347" max="14355" width="8.42578125" style="1235" customWidth="1"/>
    <col min="14356" max="14594" width="9.140625" style="1235"/>
    <col min="14595" max="14595" width="6.140625" style="1235" customWidth="1"/>
    <col min="14596" max="14596" width="29.42578125" style="1235" bestFit="1" customWidth="1"/>
    <col min="14597" max="14601" width="11.7109375" style="1235" customWidth="1"/>
    <col min="14602" max="14602" width="9" style="1235" customWidth="1"/>
    <col min="14603" max="14611" width="8.42578125" style="1235" customWidth="1"/>
    <col min="14612" max="14850" width="9.140625" style="1235"/>
    <col min="14851" max="14851" width="6.140625" style="1235" customWidth="1"/>
    <col min="14852" max="14852" width="29.42578125" style="1235" bestFit="1" customWidth="1"/>
    <col min="14853" max="14857" width="11.7109375" style="1235" customWidth="1"/>
    <col min="14858" max="14858" width="9" style="1235" customWidth="1"/>
    <col min="14859" max="14867" width="8.42578125" style="1235" customWidth="1"/>
    <col min="14868" max="15106" width="9.140625" style="1235"/>
    <col min="15107" max="15107" width="6.140625" style="1235" customWidth="1"/>
    <col min="15108" max="15108" width="29.42578125" style="1235" bestFit="1" customWidth="1"/>
    <col min="15109" max="15113" width="11.7109375" style="1235" customWidth="1"/>
    <col min="15114" max="15114" width="9" style="1235" customWidth="1"/>
    <col min="15115" max="15123" width="8.42578125" style="1235" customWidth="1"/>
    <col min="15124" max="15362" width="9.140625" style="1235"/>
    <col min="15363" max="15363" width="6.140625" style="1235" customWidth="1"/>
    <col min="15364" max="15364" width="29.42578125" style="1235" bestFit="1" customWidth="1"/>
    <col min="15365" max="15369" width="11.7109375" style="1235" customWidth="1"/>
    <col min="15370" max="15370" width="9" style="1235" customWidth="1"/>
    <col min="15371" max="15379" width="8.42578125" style="1235" customWidth="1"/>
    <col min="15380" max="15618" width="9.140625" style="1235"/>
    <col min="15619" max="15619" width="6.140625" style="1235" customWidth="1"/>
    <col min="15620" max="15620" width="29.42578125" style="1235" bestFit="1" customWidth="1"/>
    <col min="15621" max="15625" width="11.7109375" style="1235" customWidth="1"/>
    <col min="15626" max="15626" width="9" style="1235" customWidth="1"/>
    <col min="15627" max="15635" width="8.42578125" style="1235" customWidth="1"/>
    <col min="15636" max="15874" width="9.140625" style="1235"/>
    <col min="15875" max="15875" width="6.140625" style="1235" customWidth="1"/>
    <col min="15876" max="15876" width="29.42578125" style="1235" bestFit="1" customWidth="1"/>
    <col min="15877" max="15881" width="11.7109375" style="1235" customWidth="1"/>
    <col min="15882" max="15882" width="9" style="1235" customWidth="1"/>
    <col min="15883" max="15891" width="8.42578125" style="1235" customWidth="1"/>
    <col min="15892" max="16130" width="9.140625" style="1235"/>
    <col min="16131" max="16131" width="6.140625" style="1235" customWidth="1"/>
    <col min="16132" max="16132" width="29.42578125" style="1235" bestFit="1" customWidth="1"/>
    <col min="16133" max="16137" width="11.7109375" style="1235" customWidth="1"/>
    <col min="16138" max="16138" width="9" style="1235" customWidth="1"/>
    <col min="16139" max="16147" width="8.42578125" style="1235" customWidth="1"/>
    <col min="16148" max="16384" width="9.140625" style="1235"/>
  </cols>
  <sheetData>
    <row r="1" spans="3:22">
      <c r="C1" s="2318" t="s">
        <v>1118</v>
      </c>
      <c r="D1" s="2318"/>
      <c r="E1" s="2318"/>
      <c r="F1" s="2318"/>
      <c r="G1" s="2318"/>
      <c r="H1" s="2318"/>
      <c r="I1" s="2318"/>
      <c r="J1" s="2318"/>
      <c r="K1" s="2318"/>
      <c r="L1" s="1107"/>
      <c r="M1" s="1107"/>
      <c r="N1" s="1107"/>
      <c r="O1" s="1107"/>
      <c r="P1" s="1107"/>
      <c r="Q1" s="1107"/>
      <c r="R1" s="1107"/>
      <c r="S1" s="1107"/>
    </row>
    <row r="2" spans="3:22" ht="15" customHeight="1">
      <c r="C2" s="2328" t="s">
        <v>90</v>
      </c>
      <c r="D2" s="2328"/>
      <c r="E2" s="2328"/>
      <c r="F2" s="2328"/>
      <c r="G2" s="2328"/>
      <c r="H2" s="2328"/>
      <c r="I2" s="2328"/>
      <c r="J2" s="2328"/>
      <c r="K2" s="2328"/>
      <c r="L2" s="1354"/>
      <c r="M2" s="1354"/>
      <c r="N2" s="1354"/>
      <c r="O2" s="1354"/>
      <c r="P2" s="1354"/>
      <c r="Q2" s="1354"/>
      <c r="R2" s="1354"/>
      <c r="S2" s="1354"/>
    </row>
    <row r="3" spans="3:22" ht="15" customHeight="1">
      <c r="C3" s="2328"/>
      <c r="D3" s="2328"/>
      <c r="E3" s="2328"/>
      <c r="F3" s="2328"/>
      <c r="G3" s="2328"/>
      <c r="H3" s="2328"/>
      <c r="I3" s="2328"/>
      <c r="J3" s="2328"/>
      <c r="K3" s="2328"/>
      <c r="L3" s="1354"/>
      <c r="M3" s="1354"/>
      <c r="N3" s="1354"/>
      <c r="O3" s="1354"/>
      <c r="P3" s="1354"/>
      <c r="Q3" s="1354"/>
      <c r="R3" s="1354"/>
      <c r="S3" s="1354"/>
    </row>
    <row r="4" spans="3:22" ht="15" customHeight="1" thickBot="1">
      <c r="C4" s="2329" t="s">
        <v>52</v>
      </c>
      <c r="D4" s="2329"/>
      <c r="E4" s="2329"/>
      <c r="F4" s="2329"/>
      <c r="G4" s="2329"/>
      <c r="H4" s="2329"/>
      <c r="I4" s="2329"/>
      <c r="J4" s="2329"/>
      <c r="K4" s="2329"/>
      <c r="L4" s="1353"/>
      <c r="M4" s="1353"/>
      <c r="N4" s="1353"/>
      <c r="O4" s="1353"/>
      <c r="P4" s="1353"/>
      <c r="Q4" s="1353"/>
      <c r="R4" s="1353"/>
      <c r="S4" s="1353"/>
    </row>
    <row r="5" spans="3:22" ht="19.5" customHeight="1" thickTop="1">
      <c r="C5" s="2330" t="s">
        <v>42</v>
      </c>
      <c r="D5" s="2332" t="s">
        <v>46</v>
      </c>
      <c r="E5" s="2305" t="s">
        <v>45</v>
      </c>
      <c r="F5" s="2305"/>
      <c r="G5" s="2275" t="s">
        <v>957</v>
      </c>
      <c r="H5" s="2275"/>
      <c r="I5" s="1199" t="s">
        <v>956</v>
      </c>
      <c r="J5" s="2334" t="s">
        <v>955</v>
      </c>
      <c r="K5" s="2335"/>
      <c r="L5" s="1352"/>
      <c r="M5" s="1352"/>
      <c r="N5" s="1352"/>
      <c r="O5" s="1352"/>
      <c r="P5" s="1352"/>
      <c r="Q5" s="1352"/>
      <c r="R5" s="1352"/>
      <c r="S5" s="1352"/>
    </row>
    <row r="6" spans="3:22" ht="15" customHeight="1">
      <c r="C6" s="2331"/>
      <c r="D6" s="2333"/>
      <c r="E6" s="1351" t="s">
        <v>47</v>
      </c>
      <c r="F6" s="1197" t="s">
        <v>247</v>
      </c>
      <c r="G6" s="1351" t="s">
        <v>47</v>
      </c>
      <c r="H6" s="1197" t="s">
        <v>247</v>
      </c>
      <c r="I6" s="1197" t="s">
        <v>247</v>
      </c>
      <c r="J6" s="1350" t="s">
        <v>44</v>
      </c>
      <c r="K6" s="1349" t="s">
        <v>56</v>
      </c>
      <c r="L6" s="1348"/>
      <c r="M6" s="1348"/>
      <c r="N6" s="1348"/>
      <c r="O6" s="1348"/>
      <c r="P6" s="1348"/>
      <c r="Q6" s="1348"/>
      <c r="R6" s="1348"/>
      <c r="S6" s="1348"/>
    </row>
    <row r="7" spans="3:22" ht="15" customHeight="1">
      <c r="C7" s="1347"/>
      <c r="D7" s="1346" t="s">
        <v>1037</v>
      </c>
      <c r="E7" s="1331">
        <v>654326.76361499995</v>
      </c>
      <c r="F7" s="1345">
        <v>231136.87663899994</v>
      </c>
      <c r="G7" s="1345">
        <v>729822.08914500033</v>
      </c>
      <c r="H7" s="1345">
        <v>311088.64078299998</v>
      </c>
      <c r="I7" s="1345">
        <v>270390.48375900002</v>
      </c>
      <c r="J7" s="1344">
        <v>34.590656976330223</v>
      </c>
      <c r="K7" s="1343">
        <v>-13.082495369025366</v>
      </c>
      <c r="L7" s="1321"/>
      <c r="M7" s="1236"/>
      <c r="N7" s="1236"/>
      <c r="O7" s="1342"/>
      <c r="P7" s="1321"/>
      <c r="Q7" s="1321"/>
      <c r="R7" s="1321"/>
      <c r="S7" s="1321"/>
      <c r="T7" s="1321"/>
      <c r="U7" s="1321"/>
    </row>
    <row r="8" spans="3:22" ht="15" customHeight="1">
      <c r="C8" s="1340">
        <v>1</v>
      </c>
      <c r="D8" s="1339" t="s">
        <v>1117</v>
      </c>
      <c r="E8" s="1338">
        <v>4552.7730499999998</v>
      </c>
      <c r="F8" s="1337">
        <v>2034.568209</v>
      </c>
      <c r="G8" s="1337">
        <v>5456.9180589999996</v>
      </c>
      <c r="H8" s="1337">
        <v>2394.6455019999999</v>
      </c>
      <c r="I8" s="1337">
        <v>2440.8354049999998</v>
      </c>
      <c r="J8" s="1336">
        <v>17.697971068612134</v>
      </c>
      <c r="K8" s="1335">
        <v>1.9288827077503612</v>
      </c>
      <c r="L8" s="1321"/>
      <c r="M8" s="1236"/>
      <c r="N8" s="1236"/>
      <c r="O8" s="1334"/>
      <c r="P8" s="1334"/>
      <c r="Q8" s="1334"/>
      <c r="R8" s="1334"/>
      <c r="S8" s="1321"/>
      <c r="T8" s="1321"/>
      <c r="U8" s="1321"/>
    </row>
    <row r="9" spans="3:22" ht="15" customHeight="1">
      <c r="C9" s="1340">
        <v>2</v>
      </c>
      <c r="D9" s="1339" t="s">
        <v>1116</v>
      </c>
      <c r="E9" s="1338">
        <v>4986.5531460000011</v>
      </c>
      <c r="F9" s="1337">
        <v>1653.4560280000001</v>
      </c>
      <c r="G9" s="1337">
        <v>5350.7699570000004</v>
      </c>
      <c r="H9" s="1337">
        <v>2093.957461</v>
      </c>
      <c r="I9" s="1337">
        <v>1796.3196750000002</v>
      </c>
      <c r="J9" s="1336">
        <v>26.641254774269683</v>
      </c>
      <c r="K9" s="1335">
        <v>-14.214127628832458</v>
      </c>
      <c r="L9" s="1321"/>
      <c r="M9" s="1236"/>
      <c r="N9" s="1236"/>
      <c r="O9" s="1334"/>
      <c r="P9" s="1334"/>
      <c r="Q9" s="1334"/>
      <c r="R9" s="1334"/>
      <c r="S9" s="1321"/>
      <c r="T9" s="1321"/>
      <c r="U9" s="1321"/>
    </row>
    <row r="10" spans="3:22" ht="15" customHeight="1">
      <c r="C10" s="1340">
        <v>3</v>
      </c>
      <c r="D10" s="1339" t="s">
        <v>1115</v>
      </c>
      <c r="E10" s="1338">
        <v>6711.0355419999987</v>
      </c>
      <c r="F10" s="1337">
        <v>2894.905248</v>
      </c>
      <c r="G10" s="1337">
        <v>6675.8370440000008</v>
      </c>
      <c r="H10" s="1337">
        <v>2745.5710120000003</v>
      </c>
      <c r="I10" s="1337">
        <v>2851.3088589999998</v>
      </c>
      <c r="J10" s="1336">
        <v>-5.1585189568180141</v>
      </c>
      <c r="K10" s="1335">
        <v>3.8512151584444041</v>
      </c>
      <c r="L10" s="1321"/>
      <c r="M10" s="1236"/>
      <c r="N10" s="1236"/>
      <c r="O10" s="1334"/>
      <c r="P10" s="1334"/>
      <c r="Q10" s="1334"/>
      <c r="R10" s="1334"/>
      <c r="S10" s="1321"/>
      <c r="T10" s="1321"/>
      <c r="U10" s="1321"/>
    </row>
    <row r="11" spans="3:22" ht="15" customHeight="1">
      <c r="C11" s="1340">
        <v>4</v>
      </c>
      <c r="D11" s="1339" t="s">
        <v>1114</v>
      </c>
      <c r="E11" s="1338">
        <v>2689.5340749999996</v>
      </c>
      <c r="F11" s="1337">
        <v>564.188131</v>
      </c>
      <c r="G11" s="1337">
        <v>5807.7349599999998</v>
      </c>
      <c r="H11" s="1337">
        <v>1543.172906</v>
      </c>
      <c r="I11" s="1337">
        <v>2401.3731600000001</v>
      </c>
      <c r="J11" s="1336">
        <v>173.52098018524254</v>
      </c>
      <c r="K11" s="1335">
        <v>55.612708767970048</v>
      </c>
      <c r="L11" s="1321"/>
      <c r="M11" s="1236"/>
      <c r="N11" s="1236"/>
      <c r="O11" s="1334"/>
      <c r="P11" s="1334"/>
      <c r="Q11" s="1334"/>
      <c r="R11" s="1334"/>
      <c r="S11" s="1321"/>
      <c r="T11" s="1321"/>
      <c r="U11" s="1321"/>
    </row>
    <row r="12" spans="3:22" ht="15" customHeight="1">
      <c r="C12" s="1340">
        <v>5</v>
      </c>
      <c r="D12" s="1339" t="s">
        <v>1113</v>
      </c>
      <c r="E12" s="1338">
        <v>1431.5363280000004</v>
      </c>
      <c r="F12" s="1337">
        <v>411.21512900000005</v>
      </c>
      <c r="G12" s="1337">
        <v>1362.9401379999999</v>
      </c>
      <c r="H12" s="1337">
        <v>490.03475000000003</v>
      </c>
      <c r="I12" s="1337">
        <v>332.37564199999997</v>
      </c>
      <c r="J12" s="1336">
        <v>19.167490552128982</v>
      </c>
      <c r="K12" s="1335">
        <v>-32.173046503334717</v>
      </c>
      <c r="L12" s="1321"/>
      <c r="M12" s="1236"/>
      <c r="N12" s="1236"/>
      <c r="O12" s="1334"/>
      <c r="P12" s="1334"/>
      <c r="Q12" s="1334"/>
      <c r="R12" s="1334"/>
      <c r="S12" s="1321"/>
      <c r="T12" s="1321"/>
      <c r="U12" s="1321"/>
    </row>
    <row r="13" spans="3:22" ht="15" customHeight="1">
      <c r="C13" s="1340">
        <v>6</v>
      </c>
      <c r="D13" s="1339" t="s">
        <v>1112</v>
      </c>
      <c r="E13" s="1338">
        <v>31178.137928</v>
      </c>
      <c r="F13" s="1337">
        <v>8962.1355359999998</v>
      </c>
      <c r="G13" s="1337">
        <v>12971.246654000002</v>
      </c>
      <c r="H13" s="1337">
        <v>8051.353516000001</v>
      </c>
      <c r="I13" s="1337">
        <v>1990.8645609999999</v>
      </c>
      <c r="J13" s="1336">
        <v>-10.162555747360429</v>
      </c>
      <c r="K13" s="1335">
        <v>-75.272920794700326</v>
      </c>
      <c r="L13" s="1321"/>
      <c r="M13" s="1236"/>
      <c r="N13" s="1236"/>
      <c r="O13" s="1334"/>
      <c r="P13" s="1334"/>
      <c r="Q13" s="1334"/>
      <c r="R13" s="1334"/>
      <c r="S13" s="1321"/>
      <c r="T13" s="1321"/>
      <c r="U13" s="1321"/>
    </row>
    <row r="14" spans="3:22" ht="15" customHeight="1">
      <c r="C14" s="1340">
        <v>7</v>
      </c>
      <c r="D14" s="1339" t="s">
        <v>1075</v>
      </c>
      <c r="E14" s="1338">
        <v>1862.2494510000001</v>
      </c>
      <c r="F14" s="1337">
        <v>915.56198300000005</v>
      </c>
      <c r="G14" s="1337">
        <v>900.07417999999984</v>
      </c>
      <c r="H14" s="1337">
        <v>337.706885</v>
      </c>
      <c r="I14" s="1337">
        <v>384.68705300000005</v>
      </c>
      <c r="J14" s="1336">
        <v>-63.114798203673338</v>
      </c>
      <c r="K14" s="1335">
        <v>13.911522117767916</v>
      </c>
      <c r="L14" s="1321"/>
      <c r="M14" s="1236"/>
      <c r="N14" s="1236"/>
      <c r="O14" s="1334"/>
      <c r="P14" s="1334"/>
      <c r="Q14" s="1334"/>
      <c r="R14" s="1334"/>
      <c r="S14" s="1321"/>
      <c r="T14" s="1321"/>
      <c r="U14" s="1321"/>
    </row>
    <row r="15" spans="3:22" ht="15" customHeight="1">
      <c r="C15" s="1340">
        <v>8</v>
      </c>
      <c r="D15" s="1339" t="s">
        <v>1030</v>
      </c>
      <c r="E15" s="1338">
        <v>6112.6178130000008</v>
      </c>
      <c r="F15" s="1337">
        <v>2123.2453500000001</v>
      </c>
      <c r="G15" s="1337">
        <v>7065.1310359999989</v>
      </c>
      <c r="H15" s="1337">
        <v>3018.8669220000002</v>
      </c>
      <c r="I15" s="1337">
        <v>2960.1984030000003</v>
      </c>
      <c r="J15" s="1336">
        <v>42.181727702830017</v>
      </c>
      <c r="K15" s="1335">
        <v>-1.9433953372522978</v>
      </c>
      <c r="L15" s="1321"/>
      <c r="M15" s="1236"/>
      <c r="N15" s="1236"/>
      <c r="O15" s="1334"/>
      <c r="P15" s="1334"/>
      <c r="Q15" s="1334"/>
      <c r="R15" s="1334"/>
      <c r="S15" s="1321"/>
      <c r="T15" s="1321"/>
      <c r="U15" s="1321"/>
      <c r="V15" s="1241"/>
    </row>
    <row r="16" spans="3:22" ht="15" customHeight="1">
      <c r="C16" s="1340">
        <v>9</v>
      </c>
      <c r="D16" s="1339" t="s">
        <v>1069</v>
      </c>
      <c r="E16" s="1338">
        <v>10871.502982000002</v>
      </c>
      <c r="F16" s="1337">
        <v>1643.068949</v>
      </c>
      <c r="G16" s="1337">
        <v>13325.280004</v>
      </c>
      <c r="H16" s="1337">
        <v>3140.6145059999999</v>
      </c>
      <c r="I16" s="1337">
        <v>1796.900873</v>
      </c>
      <c r="J16" s="1336">
        <v>91.143196267657061</v>
      </c>
      <c r="K16" s="1335">
        <v>-42.78505465834462</v>
      </c>
      <c r="L16" s="1321"/>
      <c r="M16" s="1236"/>
      <c r="N16" s="1236"/>
      <c r="O16" s="1334"/>
      <c r="P16" s="1334"/>
      <c r="Q16" s="1334"/>
      <c r="R16" s="1334"/>
      <c r="S16" s="1321"/>
      <c r="T16" s="1321"/>
      <c r="U16" s="1321"/>
    </row>
    <row r="17" spans="3:22" ht="15" customHeight="1">
      <c r="C17" s="1340">
        <v>10</v>
      </c>
      <c r="D17" s="1339" t="s">
        <v>1111</v>
      </c>
      <c r="E17" s="1338">
        <v>10264.134226000002</v>
      </c>
      <c r="F17" s="1337">
        <v>3113.7624890000002</v>
      </c>
      <c r="G17" s="1337">
        <v>9848.1951570000001</v>
      </c>
      <c r="H17" s="1337">
        <v>4513.6663449999996</v>
      </c>
      <c r="I17" s="1337">
        <v>2527.5102060000004</v>
      </c>
      <c r="J17" s="1336">
        <v>44.958594656639519</v>
      </c>
      <c r="K17" s="1335">
        <v>-44.003166986415778</v>
      </c>
      <c r="L17" s="1321"/>
      <c r="M17" s="1236"/>
      <c r="N17" s="1236"/>
      <c r="O17" s="1334"/>
      <c r="P17" s="1334"/>
      <c r="Q17" s="1334"/>
      <c r="R17" s="1334"/>
      <c r="S17" s="1321"/>
      <c r="T17" s="1321"/>
      <c r="U17" s="1321"/>
    </row>
    <row r="18" spans="3:22" ht="15" customHeight="1">
      <c r="C18" s="1340">
        <v>11</v>
      </c>
      <c r="D18" s="1339" t="s">
        <v>1110</v>
      </c>
      <c r="E18" s="1338">
        <v>591.22507499999983</v>
      </c>
      <c r="F18" s="1337">
        <v>220.28079500000001</v>
      </c>
      <c r="G18" s="1337">
        <v>680.96886300000006</v>
      </c>
      <c r="H18" s="1337">
        <v>299.81749300000001</v>
      </c>
      <c r="I18" s="1337">
        <v>291.73915700000003</v>
      </c>
      <c r="J18" s="1336">
        <v>36.106959755615549</v>
      </c>
      <c r="K18" s="1335">
        <v>-2.6944178337185889</v>
      </c>
      <c r="L18" s="1321"/>
      <c r="M18" s="1236"/>
      <c r="N18" s="1236"/>
      <c r="O18" s="1334"/>
      <c r="P18" s="1334"/>
      <c r="Q18" s="1334"/>
      <c r="R18" s="1334"/>
      <c r="S18" s="1321"/>
      <c r="T18" s="1321"/>
      <c r="U18" s="1321"/>
    </row>
    <row r="19" spans="3:22" ht="15" customHeight="1">
      <c r="C19" s="1340">
        <v>12</v>
      </c>
      <c r="D19" s="1339" t="s">
        <v>1109</v>
      </c>
      <c r="E19" s="1338">
        <v>3007.9951699999992</v>
      </c>
      <c r="F19" s="1337">
        <v>1211.8498209999998</v>
      </c>
      <c r="G19" s="1337">
        <v>3309.004097</v>
      </c>
      <c r="H19" s="1337">
        <v>1384.1035240000001</v>
      </c>
      <c r="I19" s="1337">
        <v>1414.719562</v>
      </c>
      <c r="J19" s="1336">
        <v>14.214113004353891</v>
      </c>
      <c r="K19" s="1335">
        <v>2.2119760169037761</v>
      </c>
      <c r="L19" s="1321"/>
      <c r="M19" s="1236"/>
      <c r="N19" s="1236"/>
      <c r="O19" s="1334"/>
      <c r="P19" s="1334"/>
      <c r="Q19" s="1334"/>
      <c r="R19" s="1334"/>
      <c r="S19" s="1321"/>
      <c r="T19" s="1321"/>
      <c r="U19" s="1321"/>
      <c r="V19" s="1241"/>
    </row>
    <row r="20" spans="3:22" ht="15" customHeight="1">
      <c r="C20" s="1340">
        <v>13</v>
      </c>
      <c r="D20" s="1339" t="s">
        <v>1108</v>
      </c>
      <c r="E20" s="1338">
        <v>1487.6817040000001</v>
      </c>
      <c r="F20" s="1337">
        <v>512.18998499999998</v>
      </c>
      <c r="G20" s="1337">
        <v>1915.7542109999997</v>
      </c>
      <c r="H20" s="1337">
        <v>761.79366199999993</v>
      </c>
      <c r="I20" s="1337">
        <v>816.10484199999996</v>
      </c>
      <c r="J20" s="1336">
        <v>48.732635215426939</v>
      </c>
      <c r="K20" s="1335">
        <v>7.1293819716762101</v>
      </c>
      <c r="L20" s="1321"/>
      <c r="M20" s="1236"/>
      <c r="N20" s="1236"/>
      <c r="O20" s="1334"/>
      <c r="P20" s="1334"/>
      <c r="Q20" s="1334"/>
      <c r="R20" s="1334"/>
      <c r="S20" s="1321"/>
      <c r="T20" s="1321"/>
      <c r="U20" s="1321"/>
    </row>
    <row r="21" spans="3:22" ht="15" customHeight="1">
      <c r="C21" s="1340">
        <v>14</v>
      </c>
      <c r="D21" s="1339" t="s">
        <v>1107</v>
      </c>
      <c r="E21" s="1338">
        <v>2848.6692140000005</v>
      </c>
      <c r="F21" s="1337">
        <v>1020.2032760000001</v>
      </c>
      <c r="G21" s="1337">
        <v>3520.3020940000001</v>
      </c>
      <c r="H21" s="1337">
        <v>1535.2226489999998</v>
      </c>
      <c r="I21" s="1337">
        <v>1488.2195690000001</v>
      </c>
      <c r="J21" s="1336">
        <v>50.482034817539613</v>
      </c>
      <c r="K21" s="1335">
        <v>-3.0616458160395297</v>
      </c>
      <c r="L21" s="1321"/>
      <c r="M21" s="1236"/>
      <c r="N21" s="1236"/>
      <c r="O21" s="1334"/>
      <c r="P21" s="1334"/>
      <c r="Q21" s="1334"/>
      <c r="R21" s="1334"/>
      <c r="S21" s="1321"/>
      <c r="T21" s="1321"/>
      <c r="U21" s="1321"/>
    </row>
    <row r="22" spans="3:22" ht="15" customHeight="1">
      <c r="C22" s="1340">
        <v>15</v>
      </c>
      <c r="D22" s="1339" t="s">
        <v>1074</v>
      </c>
      <c r="E22" s="1338">
        <v>15946.828519999999</v>
      </c>
      <c r="F22" s="1337">
        <v>5411.4229889999997</v>
      </c>
      <c r="G22" s="1337">
        <v>21236.288027999999</v>
      </c>
      <c r="H22" s="1337">
        <v>8301.308579999999</v>
      </c>
      <c r="I22" s="1337">
        <v>10249.039256</v>
      </c>
      <c r="J22" s="1336">
        <v>53.403431904591031</v>
      </c>
      <c r="K22" s="1335">
        <v>23.462935478541169</v>
      </c>
      <c r="L22" s="1321"/>
      <c r="M22" s="1236"/>
      <c r="N22" s="1236"/>
      <c r="O22" s="1334"/>
      <c r="P22" s="1334"/>
      <c r="Q22" s="1334"/>
      <c r="R22" s="1334"/>
      <c r="S22" s="1321"/>
      <c r="T22" s="1321"/>
      <c r="U22" s="1321"/>
    </row>
    <row r="23" spans="3:22" ht="15" customHeight="1">
      <c r="C23" s="1340">
        <v>16</v>
      </c>
      <c r="D23" s="1339" t="s">
        <v>1106</v>
      </c>
      <c r="E23" s="1338">
        <v>2934.5230859999997</v>
      </c>
      <c r="F23" s="1337">
        <v>1108.828808</v>
      </c>
      <c r="G23" s="1337">
        <v>3668.7407999999996</v>
      </c>
      <c r="H23" s="1337">
        <v>1641.7225719999999</v>
      </c>
      <c r="I23" s="1337">
        <v>1809.6635210000002</v>
      </c>
      <c r="J23" s="1336">
        <v>48.05915576464713</v>
      </c>
      <c r="K23" s="1335">
        <v>10.229557165399086</v>
      </c>
      <c r="L23" s="1321"/>
      <c r="M23" s="1236"/>
      <c r="N23" s="1236"/>
      <c r="O23" s="1341"/>
      <c r="P23" s="1334"/>
      <c r="Q23" s="1334"/>
      <c r="R23" s="1334"/>
      <c r="S23" s="1321"/>
      <c r="T23" s="1321"/>
      <c r="U23" s="1321"/>
    </row>
    <row r="24" spans="3:22" ht="15" customHeight="1">
      <c r="C24" s="1340">
        <v>17</v>
      </c>
      <c r="D24" s="1339" t="s">
        <v>1027</v>
      </c>
      <c r="E24" s="1338">
        <v>5731.1402779999999</v>
      </c>
      <c r="F24" s="1337">
        <v>2555.1562140000001</v>
      </c>
      <c r="G24" s="1337">
        <v>10444.891071999999</v>
      </c>
      <c r="H24" s="1337">
        <v>4150.0675879999999</v>
      </c>
      <c r="I24" s="1337">
        <v>3824.726177</v>
      </c>
      <c r="J24" s="1336">
        <v>62.419329403865532</v>
      </c>
      <c r="K24" s="1335">
        <v>-7.8394243973454962</v>
      </c>
      <c r="L24" s="1321"/>
      <c r="M24" s="1236"/>
      <c r="N24" s="1236"/>
      <c r="O24" s="1334"/>
      <c r="P24" s="1334"/>
      <c r="Q24" s="1334"/>
      <c r="R24" s="1334"/>
      <c r="S24" s="1321"/>
      <c r="T24" s="1321"/>
      <c r="U24" s="1321"/>
    </row>
    <row r="25" spans="3:22" ht="15" customHeight="1">
      <c r="C25" s="1340">
        <v>18</v>
      </c>
      <c r="D25" s="1339" t="s">
        <v>1105</v>
      </c>
      <c r="E25" s="1338">
        <v>4610.6915930000005</v>
      </c>
      <c r="F25" s="1337">
        <v>1449.2705850000002</v>
      </c>
      <c r="G25" s="1337">
        <v>5373.3421159999998</v>
      </c>
      <c r="H25" s="1337">
        <v>2167.4270889999998</v>
      </c>
      <c r="I25" s="1337">
        <v>1897.4404160000001</v>
      </c>
      <c r="J25" s="1336">
        <v>49.552962119906653</v>
      </c>
      <c r="K25" s="1335">
        <v>-12.456551566150495</v>
      </c>
      <c r="L25" s="1321"/>
      <c r="M25" s="1236"/>
      <c r="N25" s="1236"/>
      <c r="O25" s="1334"/>
      <c r="P25" s="1334"/>
      <c r="Q25" s="1334"/>
      <c r="R25" s="1334"/>
      <c r="S25" s="1321"/>
      <c r="T25" s="1321"/>
      <c r="U25" s="1321"/>
    </row>
    <row r="26" spans="3:22" ht="15" customHeight="1">
      <c r="C26" s="1340">
        <v>19</v>
      </c>
      <c r="D26" s="1339" t="s">
        <v>1077</v>
      </c>
      <c r="E26" s="1338">
        <v>24426.849449000001</v>
      </c>
      <c r="F26" s="1337">
        <v>7530.952319</v>
      </c>
      <c r="G26" s="1337">
        <v>23354.445427999999</v>
      </c>
      <c r="H26" s="1337">
        <v>9163.1328119999998</v>
      </c>
      <c r="I26" s="1337">
        <v>12104.086302</v>
      </c>
      <c r="J26" s="1336">
        <v>21.672962778985294</v>
      </c>
      <c r="K26" s="1335">
        <v>32.095502164374835</v>
      </c>
      <c r="L26" s="1321"/>
      <c r="M26" s="1236"/>
      <c r="N26" s="1236"/>
      <c r="O26" s="1334"/>
      <c r="P26" s="1334"/>
      <c r="Q26" s="1334"/>
      <c r="R26" s="1334"/>
      <c r="S26" s="1321"/>
      <c r="T26" s="1321"/>
      <c r="U26" s="1321"/>
    </row>
    <row r="27" spans="3:22" ht="15" customHeight="1">
      <c r="C27" s="1340">
        <v>20</v>
      </c>
      <c r="D27" s="1339" t="s">
        <v>1104</v>
      </c>
      <c r="E27" s="1338">
        <v>885.01744399999995</v>
      </c>
      <c r="F27" s="1337">
        <v>365.01856900000001</v>
      </c>
      <c r="G27" s="1337">
        <v>1016.5917979999999</v>
      </c>
      <c r="H27" s="1337">
        <v>460.93067500000001</v>
      </c>
      <c r="I27" s="1337">
        <v>427.190515</v>
      </c>
      <c r="J27" s="1336">
        <v>26.275952552978211</v>
      </c>
      <c r="K27" s="1335">
        <v>-7.3200075043823034</v>
      </c>
      <c r="L27" s="1321"/>
      <c r="M27" s="1236"/>
      <c r="N27" s="1236"/>
      <c r="O27" s="1334"/>
      <c r="P27" s="1334"/>
      <c r="Q27" s="1334"/>
      <c r="R27" s="1334"/>
      <c r="S27" s="1321"/>
      <c r="T27" s="1321"/>
      <c r="U27" s="1321"/>
    </row>
    <row r="28" spans="3:22" ht="15" customHeight="1">
      <c r="C28" s="1340">
        <v>21</v>
      </c>
      <c r="D28" s="1339" t="s">
        <v>1103</v>
      </c>
      <c r="E28" s="1338">
        <v>2168.0334130000001</v>
      </c>
      <c r="F28" s="1337">
        <v>769.26767700000005</v>
      </c>
      <c r="G28" s="1337">
        <v>2550.296163</v>
      </c>
      <c r="H28" s="1337">
        <v>920.56826099999989</v>
      </c>
      <c r="I28" s="1337">
        <v>1322.022459</v>
      </c>
      <c r="J28" s="1336">
        <v>19.668132241048241</v>
      </c>
      <c r="K28" s="1335">
        <v>43.60938943994293</v>
      </c>
      <c r="L28" s="1321"/>
      <c r="M28" s="1236"/>
      <c r="N28" s="1236"/>
      <c r="O28" s="1334"/>
      <c r="P28" s="1334"/>
      <c r="Q28" s="1334"/>
      <c r="R28" s="1334"/>
      <c r="S28" s="1321"/>
      <c r="T28" s="1321"/>
      <c r="U28" s="1321"/>
    </row>
    <row r="29" spans="3:22" ht="15" customHeight="1">
      <c r="C29" s="1340">
        <v>22</v>
      </c>
      <c r="D29" s="1339" t="s">
        <v>1018</v>
      </c>
      <c r="E29" s="1338">
        <v>3314.8994929999999</v>
      </c>
      <c r="F29" s="1337">
        <v>1561.9154550000001</v>
      </c>
      <c r="G29" s="1337">
        <v>2721.3633720000003</v>
      </c>
      <c r="H29" s="1337">
        <v>1952.2543470000001</v>
      </c>
      <c r="I29" s="1337">
        <v>116.921162</v>
      </c>
      <c r="J29" s="1336">
        <v>24.991038455407306</v>
      </c>
      <c r="K29" s="1335">
        <v>-94.010966748278932</v>
      </c>
      <c r="L29" s="1321"/>
      <c r="M29" s="1236"/>
      <c r="N29" s="1236"/>
      <c r="O29" s="1334"/>
      <c r="P29" s="1334"/>
      <c r="Q29" s="1334"/>
      <c r="R29" s="1334"/>
      <c r="S29" s="1321"/>
      <c r="T29" s="1321"/>
      <c r="U29" s="1321"/>
    </row>
    <row r="30" spans="3:22" ht="15" customHeight="1">
      <c r="C30" s="1340">
        <v>23</v>
      </c>
      <c r="D30" s="1339" t="s">
        <v>1081</v>
      </c>
      <c r="E30" s="1338">
        <v>57943.272538000005</v>
      </c>
      <c r="F30" s="1337">
        <v>22078.175470999999</v>
      </c>
      <c r="G30" s="1337">
        <v>66894.329748000004</v>
      </c>
      <c r="H30" s="1337">
        <v>32011.078825000004</v>
      </c>
      <c r="I30" s="1337">
        <v>17008.809131999998</v>
      </c>
      <c r="J30" s="1336">
        <v>44.989692952875657</v>
      </c>
      <c r="K30" s="1335">
        <v>-46.865867204961354</v>
      </c>
      <c r="L30" s="1321"/>
      <c r="M30" s="1236"/>
      <c r="N30" s="1236"/>
      <c r="O30" s="1334"/>
      <c r="P30" s="1334"/>
      <c r="Q30" s="1334"/>
      <c r="R30" s="1334"/>
      <c r="S30" s="1321"/>
      <c r="T30" s="1321"/>
      <c r="U30" s="1321"/>
    </row>
    <row r="31" spans="3:22" ht="15" customHeight="1">
      <c r="C31" s="1340">
        <v>24</v>
      </c>
      <c r="D31" s="1339" t="s">
        <v>1102</v>
      </c>
      <c r="E31" s="1338">
        <v>14285.612399</v>
      </c>
      <c r="F31" s="1337">
        <v>5072.447443</v>
      </c>
      <c r="G31" s="1337">
        <v>17179.470343000001</v>
      </c>
      <c r="H31" s="1337">
        <v>6741.855125</v>
      </c>
      <c r="I31" s="1337">
        <v>4692.9500580000004</v>
      </c>
      <c r="J31" s="1336">
        <v>32.911285937595864</v>
      </c>
      <c r="K31" s="1335">
        <v>-30.390820167616695</v>
      </c>
      <c r="L31" s="1321"/>
      <c r="M31" s="1236"/>
      <c r="N31" s="1236"/>
      <c r="O31" s="1334"/>
      <c r="P31" s="1334"/>
      <c r="Q31" s="1334"/>
      <c r="R31" s="1334"/>
      <c r="S31" s="1321"/>
      <c r="T31" s="1321"/>
      <c r="U31" s="1321"/>
    </row>
    <row r="32" spans="3:22" ht="15" customHeight="1">
      <c r="C32" s="1340">
        <v>25</v>
      </c>
      <c r="D32" s="1339" t="s">
        <v>1080</v>
      </c>
      <c r="E32" s="1338">
        <v>24076.759260999996</v>
      </c>
      <c r="F32" s="1337">
        <v>9913.9394339999999</v>
      </c>
      <c r="G32" s="1337">
        <v>25518.379717</v>
      </c>
      <c r="H32" s="1337">
        <v>10654.642337000001</v>
      </c>
      <c r="I32" s="1337">
        <v>11906.677517</v>
      </c>
      <c r="J32" s="1336">
        <v>7.4713276990552231</v>
      </c>
      <c r="K32" s="1335">
        <v>11.751076576752851</v>
      </c>
      <c r="L32" s="1321"/>
      <c r="M32" s="1236"/>
      <c r="N32" s="1236"/>
      <c r="O32" s="1334"/>
      <c r="P32" s="1334"/>
      <c r="Q32" s="1334"/>
      <c r="R32" s="1334"/>
      <c r="S32" s="1321"/>
      <c r="T32" s="1321"/>
      <c r="U32" s="1321"/>
    </row>
    <row r="33" spans="3:21" ht="15" customHeight="1">
      <c r="C33" s="1340">
        <v>26</v>
      </c>
      <c r="D33" s="1339" t="s">
        <v>1101</v>
      </c>
      <c r="E33" s="1338">
        <v>67.246043999999998</v>
      </c>
      <c r="F33" s="1337">
        <v>51.106808999999998</v>
      </c>
      <c r="G33" s="1337">
        <v>94.102152999999987</v>
      </c>
      <c r="H33" s="1337">
        <v>47.878974999999997</v>
      </c>
      <c r="I33" s="1337">
        <v>49.897886</v>
      </c>
      <c r="J33" s="1336">
        <v>-6.3158590081411603</v>
      </c>
      <c r="K33" s="1335">
        <v>4.2166963682910961</v>
      </c>
      <c r="L33" s="1321"/>
      <c r="M33" s="1236"/>
      <c r="N33" s="1236"/>
      <c r="O33" s="1334"/>
      <c r="P33" s="1334"/>
      <c r="Q33" s="1334"/>
      <c r="R33" s="1334"/>
      <c r="S33" s="1321"/>
      <c r="T33" s="1321"/>
      <c r="U33" s="1321"/>
    </row>
    <row r="34" spans="3:21" ht="15" customHeight="1">
      <c r="C34" s="1340">
        <v>27</v>
      </c>
      <c r="D34" s="1339" t="s">
        <v>1082</v>
      </c>
      <c r="E34" s="1338">
        <v>39276.501516000004</v>
      </c>
      <c r="F34" s="1337">
        <v>13328.521573</v>
      </c>
      <c r="G34" s="1337">
        <v>48423.703864999996</v>
      </c>
      <c r="H34" s="1337">
        <v>18668.294166</v>
      </c>
      <c r="I34" s="1337">
        <v>20427.402282000003</v>
      </c>
      <c r="J34" s="1336">
        <v>40.062752374704047</v>
      </c>
      <c r="K34" s="1335">
        <v>9.4229719135442593</v>
      </c>
      <c r="L34" s="1321"/>
      <c r="M34" s="1236"/>
      <c r="N34" s="1236"/>
      <c r="O34" s="1334"/>
      <c r="P34" s="1334"/>
      <c r="Q34" s="1334"/>
      <c r="R34" s="1334"/>
      <c r="S34" s="1321"/>
      <c r="T34" s="1321"/>
      <c r="U34" s="1321"/>
    </row>
    <row r="35" spans="3:21" ht="15" customHeight="1">
      <c r="C35" s="1340">
        <v>28</v>
      </c>
      <c r="D35" s="1339" t="s">
        <v>1100</v>
      </c>
      <c r="E35" s="1338">
        <v>818.50756999999999</v>
      </c>
      <c r="F35" s="1337">
        <v>258.04733100000004</v>
      </c>
      <c r="G35" s="1337">
        <v>1123.0515490000003</v>
      </c>
      <c r="H35" s="1337">
        <v>447.14661999999998</v>
      </c>
      <c r="I35" s="1337">
        <v>415.26616200000001</v>
      </c>
      <c r="J35" s="1336">
        <v>73.280854433638723</v>
      </c>
      <c r="K35" s="1335">
        <v>-7.129754888899754</v>
      </c>
      <c r="L35" s="1321"/>
      <c r="M35" s="1236"/>
      <c r="N35" s="1236"/>
      <c r="O35" s="1334"/>
      <c r="P35" s="1334"/>
      <c r="Q35" s="1334"/>
      <c r="R35" s="1334"/>
      <c r="S35" s="1321"/>
      <c r="T35" s="1321"/>
      <c r="U35" s="1321"/>
    </row>
    <row r="36" spans="3:21" ht="15" customHeight="1">
      <c r="C36" s="1340">
        <v>29</v>
      </c>
      <c r="D36" s="1339" t="s">
        <v>1014</v>
      </c>
      <c r="E36" s="1338">
        <v>6418.2479669999993</v>
      </c>
      <c r="F36" s="1337">
        <v>2297.589348</v>
      </c>
      <c r="G36" s="1337">
        <v>6672.7299889999995</v>
      </c>
      <c r="H36" s="1337">
        <v>2456.8268419999999</v>
      </c>
      <c r="I36" s="1337">
        <v>2580.2609900000002</v>
      </c>
      <c r="J36" s="1336">
        <v>6.930633367473277</v>
      </c>
      <c r="K36" s="1335">
        <v>5.0241289247523042</v>
      </c>
      <c r="L36" s="1321"/>
      <c r="M36" s="1236"/>
      <c r="N36" s="1236"/>
      <c r="O36" s="1334"/>
      <c r="P36" s="1334"/>
      <c r="Q36" s="1334"/>
      <c r="R36" s="1334"/>
      <c r="S36" s="1321"/>
      <c r="T36" s="1321"/>
      <c r="U36" s="1321"/>
    </row>
    <row r="37" spans="3:21" ht="15" customHeight="1">
      <c r="C37" s="1340">
        <v>30</v>
      </c>
      <c r="D37" s="1339" t="s">
        <v>1084</v>
      </c>
      <c r="E37" s="1338">
        <v>170134.42704800001</v>
      </c>
      <c r="F37" s="1337">
        <v>54572.197827999997</v>
      </c>
      <c r="G37" s="1337">
        <v>213356.47462600001</v>
      </c>
      <c r="H37" s="1337">
        <v>86598.130678000016</v>
      </c>
      <c r="I37" s="1337">
        <v>74882.042537000001</v>
      </c>
      <c r="J37" s="1336">
        <v>58.685437135845206</v>
      </c>
      <c r="K37" s="1335">
        <v>-13.52926217837684</v>
      </c>
      <c r="L37" s="1321"/>
      <c r="M37" s="1236"/>
      <c r="N37" s="1236"/>
      <c r="O37" s="1334"/>
      <c r="P37" s="1334"/>
      <c r="Q37" s="1334"/>
      <c r="R37" s="1334"/>
      <c r="S37" s="1321"/>
      <c r="T37" s="1321"/>
      <c r="U37" s="1321"/>
    </row>
    <row r="38" spans="3:21" ht="15" customHeight="1">
      <c r="C38" s="1340">
        <v>31</v>
      </c>
      <c r="D38" s="1339" t="s">
        <v>1099</v>
      </c>
      <c r="E38" s="1338">
        <v>2769.73038</v>
      </c>
      <c r="F38" s="1337">
        <v>703.80235300000004</v>
      </c>
      <c r="G38" s="1337">
        <v>2843.2017540000006</v>
      </c>
      <c r="H38" s="1337">
        <v>1024.5901350000001</v>
      </c>
      <c r="I38" s="1337">
        <v>1528.77046</v>
      </c>
      <c r="J38" s="1336">
        <v>45.579242614438954</v>
      </c>
      <c r="K38" s="1335">
        <v>49.208001109633926</v>
      </c>
      <c r="L38" s="1321"/>
      <c r="M38" s="1236"/>
      <c r="N38" s="1236"/>
      <c r="O38" s="1334"/>
      <c r="P38" s="1334"/>
      <c r="Q38" s="1334"/>
      <c r="R38" s="1334"/>
      <c r="S38" s="1321"/>
      <c r="T38" s="1321"/>
      <c r="U38" s="1321"/>
    </row>
    <row r="39" spans="3:21" ht="15" customHeight="1">
      <c r="C39" s="1340">
        <v>32</v>
      </c>
      <c r="D39" s="1339" t="s">
        <v>1012</v>
      </c>
      <c r="E39" s="1338">
        <v>3384.3323970000001</v>
      </c>
      <c r="F39" s="1337">
        <v>1188.3760730000001</v>
      </c>
      <c r="G39" s="1337">
        <v>3572.1629619999999</v>
      </c>
      <c r="H39" s="1337">
        <v>1363.9182539999999</v>
      </c>
      <c r="I39" s="1337">
        <v>1358.382108</v>
      </c>
      <c r="J39" s="1336">
        <v>14.77160176717895</v>
      </c>
      <c r="K39" s="1335">
        <v>-0.40590013248696266</v>
      </c>
      <c r="L39" s="1321"/>
      <c r="M39" s="1236"/>
      <c r="N39" s="1236"/>
      <c r="O39" s="1334"/>
      <c r="P39" s="1334"/>
      <c r="Q39" s="1334"/>
      <c r="R39" s="1334"/>
      <c r="S39" s="1321"/>
      <c r="T39" s="1321"/>
      <c r="U39" s="1321"/>
    </row>
    <row r="40" spans="3:21" ht="15" customHeight="1">
      <c r="C40" s="1340">
        <v>33</v>
      </c>
      <c r="D40" s="1339" t="s">
        <v>1098</v>
      </c>
      <c r="E40" s="1338">
        <v>1352.8800550000001</v>
      </c>
      <c r="F40" s="1337">
        <v>444.95501300000001</v>
      </c>
      <c r="G40" s="1337">
        <v>1511.8721419999999</v>
      </c>
      <c r="H40" s="1337">
        <v>840.5293529999999</v>
      </c>
      <c r="I40" s="1337">
        <v>796.69394499999999</v>
      </c>
      <c r="J40" s="1336">
        <v>88.902097614978402</v>
      </c>
      <c r="K40" s="1335">
        <v>-5.2152144173839332</v>
      </c>
      <c r="L40" s="1321"/>
      <c r="M40" s="1236"/>
      <c r="N40" s="1236"/>
      <c r="O40" s="1334"/>
      <c r="P40" s="1334"/>
      <c r="Q40" s="1334"/>
      <c r="R40" s="1334"/>
      <c r="S40" s="1321"/>
      <c r="T40" s="1321"/>
      <c r="U40" s="1321"/>
    </row>
    <row r="41" spans="3:21" ht="15" customHeight="1">
      <c r="C41" s="1340">
        <v>34</v>
      </c>
      <c r="D41" s="1339" t="s">
        <v>1097</v>
      </c>
      <c r="E41" s="1338">
        <v>109.50343399999998</v>
      </c>
      <c r="F41" s="1337">
        <v>13.105132000000001</v>
      </c>
      <c r="G41" s="1337">
        <v>472.30941799999999</v>
      </c>
      <c r="H41" s="1337">
        <v>151.58019200000001</v>
      </c>
      <c r="I41" s="1337">
        <v>175.90677499999998</v>
      </c>
      <c r="J41" s="1336" t="s">
        <v>147</v>
      </c>
      <c r="K41" s="1335">
        <v>16.048655618538859</v>
      </c>
      <c r="L41" s="1321"/>
      <c r="M41" s="1236"/>
      <c r="N41" s="1236"/>
      <c r="O41" s="1334"/>
      <c r="P41" s="1334"/>
      <c r="Q41" s="1334"/>
      <c r="R41" s="1334"/>
      <c r="S41" s="1321"/>
      <c r="T41" s="1321"/>
      <c r="U41" s="1321"/>
    </row>
    <row r="42" spans="3:21" ht="15" customHeight="1">
      <c r="C42" s="1340">
        <v>35</v>
      </c>
      <c r="D42" s="1339" t="s">
        <v>1050</v>
      </c>
      <c r="E42" s="1338">
        <v>5425.608373</v>
      </c>
      <c r="F42" s="1337">
        <v>2350.3124800000001</v>
      </c>
      <c r="G42" s="1337">
        <v>8049.6411249999992</v>
      </c>
      <c r="H42" s="1337">
        <v>3860.2955469999997</v>
      </c>
      <c r="I42" s="1337">
        <v>4062.6029569999996</v>
      </c>
      <c r="J42" s="1336">
        <v>64.246055784037679</v>
      </c>
      <c r="K42" s="1335">
        <v>5.2407233471339225</v>
      </c>
      <c r="L42" s="1321"/>
      <c r="M42" s="1236"/>
      <c r="N42" s="1236"/>
      <c r="O42" s="1334"/>
      <c r="P42" s="1334"/>
      <c r="Q42" s="1334"/>
      <c r="R42" s="1334"/>
      <c r="S42" s="1321"/>
      <c r="T42" s="1321"/>
      <c r="U42" s="1321"/>
    </row>
    <row r="43" spans="3:21" ht="15" customHeight="1">
      <c r="C43" s="1340">
        <v>36</v>
      </c>
      <c r="D43" s="1339" t="s">
        <v>1076</v>
      </c>
      <c r="E43" s="1338">
        <v>28909.935859000005</v>
      </c>
      <c r="F43" s="1337">
        <v>9483.5804549999993</v>
      </c>
      <c r="G43" s="1337">
        <v>32215.027093000001</v>
      </c>
      <c r="H43" s="1337">
        <v>13220.478056</v>
      </c>
      <c r="I43" s="1337">
        <v>10999.465806</v>
      </c>
      <c r="J43" s="1336">
        <v>39.403868810221439</v>
      </c>
      <c r="K43" s="1335">
        <v>-16.799787727736614</v>
      </c>
      <c r="L43" s="1321"/>
      <c r="M43" s="1236"/>
      <c r="N43" s="1236"/>
      <c r="O43" s="1334"/>
      <c r="P43" s="1334"/>
      <c r="Q43" s="1334"/>
      <c r="R43" s="1334"/>
      <c r="S43" s="1321"/>
      <c r="T43" s="1321"/>
      <c r="U43" s="1321"/>
    </row>
    <row r="44" spans="3:21" ht="15" customHeight="1">
      <c r="C44" s="1340">
        <v>37</v>
      </c>
      <c r="D44" s="1339" t="s">
        <v>1096</v>
      </c>
      <c r="E44" s="1338">
        <v>1181.948828</v>
      </c>
      <c r="F44" s="1337">
        <v>266.88478800000001</v>
      </c>
      <c r="G44" s="1337">
        <v>1409.6381289999999</v>
      </c>
      <c r="H44" s="1337">
        <v>478.992097</v>
      </c>
      <c r="I44" s="1337">
        <v>642.58887000000004</v>
      </c>
      <c r="J44" s="1336">
        <v>79.475233710210546</v>
      </c>
      <c r="K44" s="1335">
        <v>34.15437833413776</v>
      </c>
      <c r="L44" s="1321"/>
      <c r="M44" s="1236"/>
      <c r="N44" s="1236"/>
      <c r="O44" s="1334"/>
      <c r="P44" s="1334"/>
      <c r="Q44" s="1334"/>
      <c r="R44" s="1334"/>
      <c r="S44" s="1321"/>
      <c r="T44" s="1321"/>
      <c r="U44" s="1321"/>
    </row>
    <row r="45" spans="3:21" ht="15" customHeight="1">
      <c r="C45" s="1340">
        <v>38</v>
      </c>
      <c r="D45" s="1339" t="s">
        <v>1095</v>
      </c>
      <c r="E45" s="1338">
        <v>2224.895289</v>
      </c>
      <c r="F45" s="1337">
        <v>772.68989199999999</v>
      </c>
      <c r="G45" s="1337">
        <v>2594.0484939999997</v>
      </c>
      <c r="H45" s="1337">
        <v>1080.410224</v>
      </c>
      <c r="I45" s="1337">
        <v>1144.6962629999998</v>
      </c>
      <c r="J45" s="1336">
        <v>39.824557715322101</v>
      </c>
      <c r="K45" s="1335">
        <v>5.9501509308190066</v>
      </c>
      <c r="L45" s="1321"/>
      <c r="M45" s="1236"/>
      <c r="N45" s="1236"/>
      <c r="O45" s="1334"/>
      <c r="P45" s="1334"/>
      <c r="Q45" s="1334"/>
      <c r="R45" s="1334"/>
      <c r="S45" s="1321"/>
      <c r="T45" s="1321"/>
      <c r="U45" s="1321"/>
    </row>
    <row r="46" spans="3:21" ht="15" customHeight="1">
      <c r="C46" s="1340">
        <v>39</v>
      </c>
      <c r="D46" s="1339" t="s">
        <v>1094</v>
      </c>
      <c r="E46" s="1338">
        <v>1037.5573200000001</v>
      </c>
      <c r="F46" s="1337">
        <v>430.44122999999996</v>
      </c>
      <c r="G46" s="1337">
        <v>1069.9732820000002</v>
      </c>
      <c r="H46" s="1337">
        <v>551.682727</v>
      </c>
      <c r="I46" s="1337">
        <v>358.92371299999996</v>
      </c>
      <c r="J46" s="1336">
        <v>28.166794570306394</v>
      </c>
      <c r="K46" s="1335">
        <v>-34.940193804545203</v>
      </c>
      <c r="L46" s="1321"/>
      <c r="M46" s="1236"/>
      <c r="N46" s="1236"/>
      <c r="O46" s="1334"/>
      <c r="P46" s="1334"/>
      <c r="Q46" s="1334"/>
      <c r="R46" s="1334"/>
      <c r="S46" s="1321"/>
      <c r="T46" s="1321"/>
      <c r="U46" s="1321"/>
    </row>
    <row r="47" spans="3:21" ht="15" customHeight="1">
      <c r="C47" s="1340">
        <v>40</v>
      </c>
      <c r="D47" s="1339" t="s">
        <v>1093</v>
      </c>
      <c r="E47" s="1338">
        <v>1250.5791959999999</v>
      </c>
      <c r="F47" s="1337">
        <v>241.35872899999998</v>
      </c>
      <c r="G47" s="1337">
        <v>1490.121639</v>
      </c>
      <c r="H47" s="1337">
        <v>767.32702999999992</v>
      </c>
      <c r="I47" s="1337">
        <v>740.18019500000003</v>
      </c>
      <c r="J47" s="1336">
        <v>217.91973432210108</v>
      </c>
      <c r="K47" s="1335">
        <v>-3.5378442226907936</v>
      </c>
      <c r="L47" s="1321"/>
      <c r="M47" s="1236"/>
      <c r="N47" s="1236"/>
      <c r="O47" s="1334"/>
      <c r="P47" s="1334"/>
      <c r="Q47" s="1334"/>
      <c r="R47" s="1334"/>
      <c r="S47" s="1321"/>
      <c r="T47" s="1321"/>
      <c r="U47" s="1321"/>
    </row>
    <row r="48" spans="3:21" ht="15" customHeight="1">
      <c r="C48" s="1340">
        <v>41</v>
      </c>
      <c r="D48" s="1339" t="s">
        <v>1092</v>
      </c>
      <c r="E48" s="1338">
        <v>48.695290000000007</v>
      </c>
      <c r="F48" s="1337">
        <v>45.698163999999998</v>
      </c>
      <c r="G48" s="1337">
        <v>5.1433999999999994E-2</v>
      </c>
      <c r="H48" s="1337">
        <v>2.018E-2</v>
      </c>
      <c r="I48" s="1337">
        <v>0.41087100000000004</v>
      </c>
      <c r="J48" s="1336">
        <v>-99.955840676662632</v>
      </c>
      <c r="K48" s="1335" t="s">
        <v>147</v>
      </c>
      <c r="L48" s="1321"/>
      <c r="M48" s="1236"/>
      <c r="N48" s="1236"/>
      <c r="O48" s="1334"/>
      <c r="P48" s="1334"/>
      <c r="Q48" s="1334"/>
      <c r="R48" s="1334"/>
      <c r="S48" s="1321"/>
      <c r="T48" s="1321"/>
      <c r="U48" s="1321"/>
    </row>
    <row r="49" spans="3:21" ht="15" customHeight="1">
      <c r="C49" s="1340">
        <v>42</v>
      </c>
      <c r="D49" s="1339" t="s">
        <v>1045</v>
      </c>
      <c r="E49" s="1338">
        <v>105.31836100000001</v>
      </c>
      <c r="F49" s="1337">
        <v>38.565763000000004</v>
      </c>
      <c r="G49" s="1337">
        <v>102.38440900000001</v>
      </c>
      <c r="H49" s="1337">
        <v>52.915316000000004</v>
      </c>
      <c r="I49" s="1337">
        <v>52.941230999999995</v>
      </c>
      <c r="J49" s="1336">
        <v>37.208010120271695</v>
      </c>
      <c r="K49" s="1335">
        <v>4.8974478391073717E-2</v>
      </c>
      <c r="L49" s="1321"/>
      <c r="M49" s="1236"/>
      <c r="N49" s="1236"/>
      <c r="O49" s="1334"/>
      <c r="P49" s="1334"/>
      <c r="Q49" s="1334"/>
      <c r="R49" s="1334"/>
      <c r="S49" s="1321"/>
      <c r="T49" s="1321"/>
      <c r="U49" s="1321"/>
    </row>
    <row r="50" spans="3:21" ht="15" customHeight="1">
      <c r="C50" s="1340">
        <v>43</v>
      </c>
      <c r="D50" s="1339" t="s">
        <v>984</v>
      </c>
      <c r="E50" s="1338">
        <v>4844.3504050000001</v>
      </c>
      <c r="F50" s="1337">
        <v>1756.1978320000003</v>
      </c>
      <c r="G50" s="1337">
        <v>7881.3629969999993</v>
      </c>
      <c r="H50" s="1337">
        <v>3339.2826079999995</v>
      </c>
      <c r="I50" s="1337">
        <v>3632.7331799999997</v>
      </c>
      <c r="J50" s="1336">
        <v>90.142736037724433</v>
      </c>
      <c r="K50" s="1335">
        <v>8.7878327907010174</v>
      </c>
      <c r="L50" s="1321"/>
      <c r="M50" s="1236"/>
      <c r="N50" s="1236"/>
      <c r="O50" s="1334"/>
      <c r="P50" s="1334"/>
      <c r="Q50" s="1334"/>
      <c r="R50" s="1334"/>
      <c r="S50" s="1321"/>
      <c r="T50" s="1321"/>
      <c r="U50" s="1321"/>
    </row>
    <row r="51" spans="3:21" ht="15" customHeight="1">
      <c r="C51" s="1340">
        <v>44</v>
      </c>
      <c r="D51" s="1339" t="s">
        <v>1001</v>
      </c>
      <c r="E51" s="1338">
        <v>9382.2429319999992</v>
      </c>
      <c r="F51" s="1337">
        <v>3701.5413289999997</v>
      </c>
      <c r="G51" s="1337">
        <v>11296.572791000001</v>
      </c>
      <c r="H51" s="1337">
        <v>4862.1574220000002</v>
      </c>
      <c r="I51" s="1337">
        <v>4112.4803609999999</v>
      </c>
      <c r="J51" s="1336">
        <v>31.354940816331492</v>
      </c>
      <c r="K51" s="1335">
        <v>-15.41860939359772</v>
      </c>
      <c r="L51" s="1321"/>
      <c r="M51" s="1236"/>
      <c r="N51" s="1236"/>
      <c r="O51" s="1334"/>
      <c r="P51" s="1334"/>
      <c r="Q51" s="1334"/>
      <c r="R51" s="1334"/>
      <c r="S51" s="1321"/>
      <c r="T51" s="1321"/>
      <c r="U51" s="1321"/>
    </row>
    <row r="52" spans="3:21" ht="15" customHeight="1">
      <c r="C52" s="1340">
        <v>45</v>
      </c>
      <c r="D52" s="1339" t="s">
        <v>1091</v>
      </c>
      <c r="E52" s="1338">
        <v>2640.8167739999999</v>
      </c>
      <c r="F52" s="1337">
        <v>910.510583</v>
      </c>
      <c r="G52" s="1337">
        <v>2355.6069480000001</v>
      </c>
      <c r="H52" s="1337">
        <v>715.807503</v>
      </c>
      <c r="I52" s="1337">
        <v>1046.558221</v>
      </c>
      <c r="J52" s="1336">
        <v>-21.383944748723465</v>
      </c>
      <c r="K52" s="1335">
        <v>46.206657043101728</v>
      </c>
      <c r="L52" s="1321"/>
      <c r="M52" s="1236"/>
      <c r="N52" s="1236"/>
      <c r="O52" s="1334"/>
      <c r="P52" s="1334"/>
      <c r="Q52" s="1334"/>
      <c r="R52" s="1334"/>
      <c r="S52" s="1321"/>
      <c r="T52" s="1321"/>
      <c r="U52" s="1321"/>
    </row>
    <row r="53" spans="3:21" ht="15" customHeight="1">
      <c r="C53" s="1340">
        <v>46</v>
      </c>
      <c r="D53" s="1339" t="s">
        <v>1090</v>
      </c>
      <c r="E53" s="1338">
        <v>7617.871682</v>
      </c>
      <c r="F53" s="1337">
        <v>2740.2107660000001</v>
      </c>
      <c r="G53" s="1337">
        <v>8894.6620299999995</v>
      </c>
      <c r="H53" s="1337">
        <v>3466.7458489999999</v>
      </c>
      <c r="I53" s="1337">
        <v>3846.5230759999999</v>
      </c>
      <c r="J53" s="1336">
        <v>26.513839446757359</v>
      </c>
      <c r="K53" s="1335">
        <v>10.954862096670539</v>
      </c>
      <c r="L53" s="1321"/>
      <c r="M53" s="1236"/>
      <c r="N53" s="1236"/>
      <c r="O53" s="1334"/>
      <c r="P53" s="1334"/>
      <c r="Q53" s="1334"/>
      <c r="R53" s="1334"/>
      <c r="S53" s="1321"/>
      <c r="T53" s="1321"/>
      <c r="U53" s="1321"/>
    </row>
    <row r="54" spans="3:21" ht="15" customHeight="1">
      <c r="C54" s="1340">
        <v>47</v>
      </c>
      <c r="D54" s="1339" t="s">
        <v>1044</v>
      </c>
      <c r="E54" s="1338">
        <v>11038.513161000001</v>
      </c>
      <c r="F54" s="1337">
        <v>4937.7020890000003</v>
      </c>
      <c r="G54" s="1337">
        <v>14609.387533000001</v>
      </c>
      <c r="H54" s="1337">
        <v>6801.7136830000009</v>
      </c>
      <c r="I54" s="1337">
        <v>6800.3604099999993</v>
      </c>
      <c r="J54" s="1336">
        <v>37.750588439763618</v>
      </c>
      <c r="K54" s="1335">
        <v>-1.9896059479592054E-2</v>
      </c>
      <c r="L54" s="1321"/>
      <c r="M54" s="1236"/>
      <c r="N54" s="1236"/>
      <c r="O54" s="1334"/>
      <c r="P54" s="1334"/>
      <c r="Q54" s="1334"/>
      <c r="R54" s="1334"/>
      <c r="S54" s="1321"/>
      <c r="T54" s="1321"/>
      <c r="U54" s="1321"/>
    </row>
    <row r="55" spans="3:21" ht="15" customHeight="1">
      <c r="C55" s="1340">
        <v>48</v>
      </c>
      <c r="D55" s="1339" t="s">
        <v>1089</v>
      </c>
      <c r="E55" s="1338">
        <v>105974.14559899998</v>
      </c>
      <c r="F55" s="1337">
        <v>44307.874297999995</v>
      </c>
      <c r="G55" s="1337">
        <v>97520.650891000012</v>
      </c>
      <c r="H55" s="1337">
        <v>48138.672115000001</v>
      </c>
      <c r="I55" s="1337">
        <v>39875.516642000002</v>
      </c>
      <c r="J55" s="1336">
        <v>8.6458623386789952</v>
      </c>
      <c r="K55" s="1335">
        <v>-17.165316594649482</v>
      </c>
      <c r="L55" s="1321"/>
      <c r="M55" s="1236"/>
      <c r="N55" s="1236"/>
      <c r="O55" s="1334"/>
      <c r="P55" s="1334"/>
      <c r="Q55" s="1334"/>
      <c r="R55" s="1334"/>
      <c r="S55" s="1321"/>
      <c r="T55" s="1321"/>
      <c r="U55" s="1321"/>
    </row>
    <row r="56" spans="3:21" ht="15" customHeight="1">
      <c r="C56" s="1340">
        <v>49</v>
      </c>
      <c r="D56" s="1339" t="s">
        <v>1088</v>
      </c>
      <c r="E56" s="1338">
        <v>3393.6349570000002</v>
      </c>
      <c r="F56" s="1337">
        <v>1198.580888</v>
      </c>
      <c r="G56" s="1337">
        <v>4115.056853</v>
      </c>
      <c r="H56" s="1337">
        <v>1677.729867</v>
      </c>
      <c r="I56" s="1337">
        <v>2007.1953360000002</v>
      </c>
      <c r="J56" s="1336">
        <v>39.976357357034715</v>
      </c>
      <c r="K56" s="1335">
        <v>19.637575481035412</v>
      </c>
      <c r="L56" s="1321"/>
      <c r="M56" s="1236"/>
      <c r="N56" s="1236"/>
      <c r="O56" s="1334"/>
      <c r="P56" s="1334"/>
      <c r="Q56" s="1334"/>
      <c r="R56" s="1334"/>
      <c r="S56" s="1321"/>
      <c r="T56" s="1321"/>
      <c r="U56" s="1321"/>
    </row>
    <row r="57" spans="3:21" ht="15" customHeight="1">
      <c r="C57" s="1333"/>
      <c r="D57" s="1332" t="s">
        <v>998</v>
      </c>
      <c r="E57" s="1331">
        <v>159774.87144899624</v>
      </c>
      <c r="F57" s="1330">
        <v>62394.733157999981</v>
      </c>
      <c r="G57" s="1330">
        <v>188087.21748200001</v>
      </c>
      <c r="H57" s="1330">
        <v>75450.716459000017</v>
      </c>
      <c r="I57" s="1330">
        <v>79244.979123999976</v>
      </c>
      <c r="J57" s="1329">
        <v>20.924816310919752</v>
      </c>
      <c r="K57" s="1328">
        <v>5.028796071223212</v>
      </c>
      <c r="L57" s="1321"/>
      <c r="M57" s="1236"/>
      <c r="N57" s="1236"/>
      <c r="O57" s="1321"/>
      <c r="P57" s="1321"/>
      <c r="Q57" s="1321"/>
      <c r="R57" s="1321"/>
      <c r="S57" s="1321"/>
      <c r="T57" s="1321"/>
      <c r="U57" s="1321"/>
    </row>
    <row r="58" spans="3:21" ht="15" customHeight="1" thickBot="1">
      <c r="C58" s="1327"/>
      <c r="D58" s="1326" t="s">
        <v>997</v>
      </c>
      <c r="E58" s="1325">
        <v>814101.63506399619</v>
      </c>
      <c r="F58" s="1324">
        <v>293531.60979700001</v>
      </c>
      <c r="G58" s="1324">
        <v>917909.3066270001</v>
      </c>
      <c r="H58" s="1324">
        <v>386539.35724200006</v>
      </c>
      <c r="I58" s="1324">
        <v>349635.46288300003</v>
      </c>
      <c r="J58" s="1323">
        <v>31.685768871475943</v>
      </c>
      <c r="K58" s="1322">
        <v>-9.5472540292696948</v>
      </c>
      <c r="L58" s="1321"/>
      <c r="M58" s="1236"/>
      <c r="N58" s="1236"/>
      <c r="O58" s="1321"/>
      <c r="P58" s="1321"/>
      <c r="Q58" s="1321"/>
      <c r="R58" s="1321"/>
      <c r="S58" s="1321"/>
      <c r="T58" s="1321"/>
      <c r="U58" s="1321"/>
    </row>
    <row r="59" spans="3:21" ht="16.5" thickTop="1">
      <c r="C59" s="2308" t="s">
        <v>960</v>
      </c>
      <c r="D59" s="2308"/>
      <c r="E59" s="2308"/>
      <c r="F59" s="2308"/>
      <c r="G59" s="2308"/>
      <c r="H59" s="2308"/>
      <c r="I59" s="2308"/>
      <c r="J59" s="2308"/>
      <c r="K59" s="2308"/>
      <c r="M59" s="1236"/>
      <c r="N59" s="1236"/>
    </row>
    <row r="60" spans="3:21">
      <c r="E60" s="1236"/>
      <c r="F60" s="1236"/>
      <c r="G60" s="1236"/>
      <c r="H60" s="1236"/>
      <c r="I60" s="1236"/>
      <c r="M60" s="1236"/>
      <c r="N60" s="1236"/>
    </row>
    <row r="61" spans="3:21">
      <c r="E61" s="1274"/>
      <c r="F61" s="1274"/>
      <c r="G61" s="1274"/>
      <c r="H61" s="1274"/>
      <c r="I61" s="1274"/>
      <c r="J61" s="1274"/>
      <c r="K61" s="1274"/>
      <c r="M61" s="1236"/>
      <c r="N61" s="1236"/>
    </row>
    <row r="62" spans="3:21">
      <c r="E62" s="1274"/>
      <c r="F62" s="1274"/>
      <c r="G62" s="1274"/>
      <c r="H62" s="1274"/>
      <c r="I62" s="1274"/>
      <c r="J62" s="1274"/>
      <c r="K62" s="1274"/>
      <c r="M62" s="1236"/>
      <c r="N62" s="1236"/>
    </row>
    <row r="63" spans="3:21">
      <c r="D63" s="1236"/>
      <c r="E63" s="1237"/>
      <c r="F63" s="1237"/>
      <c r="G63" s="1237"/>
      <c r="H63" s="1237"/>
      <c r="I63" s="1237"/>
      <c r="M63" s="1236"/>
      <c r="N63" s="1236"/>
    </row>
    <row r="64" spans="3:21">
      <c r="M64" s="1236"/>
      <c r="N64" s="1236"/>
    </row>
    <row r="65" spans="13:14">
      <c r="M65" s="1236"/>
      <c r="N65" s="1236"/>
    </row>
    <row r="66" spans="13:14">
      <c r="M66" s="1236"/>
      <c r="N66" s="1236"/>
    </row>
    <row r="67" spans="13:14">
      <c r="M67" s="1236"/>
      <c r="N67" s="1236"/>
    </row>
    <row r="68" spans="13:14">
      <c r="M68" s="1236"/>
      <c r="N68" s="1236"/>
    </row>
    <row r="69" spans="13:14">
      <c r="M69" s="1236"/>
      <c r="N69" s="1236"/>
    </row>
    <row r="70" spans="13:14">
      <c r="M70" s="1236"/>
      <c r="N70" s="1236"/>
    </row>
    <row r="71" spans="13:14">
      <c r="M71" s="1236"/>
      <c r="N71" s="1236"/>
    </row>
    <row r="72" spans="13:14">
      <c r="M72" s="1236"/>
      <c r="N72" s="1236"/>
    </row>
    <row r="73" spans="13:14">
      <c r="M73" s="1236"/>
      <c r="N73" s="1236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H34" sqref="H34"/>
    </sheetView>
  </sheetViews>
  <sheetFormatPr defaultRowHeight="15.75"/>
  <cols>
    <col min="1" max="1" width="9.140625" style="1235"/>
    <col min="2" max="2" width="5.140625" style="1235" bestFit="1" customWidth="1"/>
    <col min="3" max="3" width="38.85546875" style="1235" customWidth="1"/>
    <col min="4" max="4" width="17.42578125" style="1235" bestFit="1" customWidth="1"/>
    <col min="5" max="5" width="16.140625" style="1235" bestFit="1" customWidth="1"/>
    <col min="6" max="6" width="17.42578125" style="1235" bestFit="1" customWidth="1"/>
    <col min="7" max="8" width="16.140625" style="1235" bestFit="1" customWidth="1"/>
    <col min="9" max="10" width="9.5703125" style="1235" customWidth="1"/>
    <col min="11" max="11" width="11.140625" style="1235" bestFit="1" customWidth="1"/>
    <col min="12" max="257" width="9.140625" style="1235"/>
    <col min="258" max="258" width="6.140625" style="1235" customWidth="1"/>
    <col min="259" max="259" width="41.140625" style="1235" bestFit="1" customWidth="1"/>
    <col min="260" max="260" width="11" style="1235" customWidth="1"/>
    <col min="261" max="266" width="10.7109375" style="1235" customWidth="1"/>
    <col min="267" max="513" width="9.140625" style="1235"/>
    <col min="514" max="514" width="6.140625" style="1235" customWidth="1"/>
    <col min="515" max="515" width="41.140625" style="1235" bestFit="1" customWidth="1"/>
    <col min="516" max="516" width="11" style="1235" customWidth="1"/>
    <col min="517" max="522" width="10.7109375" style="1235" customWidth="1"/>
    <col min="523" max="769" width="9.140625" style="1235"/>
    <col min="770" max="770" width="6.140625" style="1235" customWidth="1"/>
    <col min="771" max="771" width="41.140625" style="1235" bestFit="1" customWidth="1"/>
    <col min="772" max="772" width="11" style="1235" customWidth="1"/>
    <col min="773" max="778" width="10.7109375" style="1235" customWidth="1"/>
    <col min="779" max="1025" width="9.140625" style="1235"/>
    <col min="1026" max="1026" width="6.140625" style="1235" customWidth="1"/>
    <col min="1027" max="1027" width="41.140625" style="1235" bestFit="1" customWidth="1"/>
    <col min="1028" max="1028" width="11" style="1235" customWidth="1"/>
    <col min="1029" max="1034" width="10.7109375" style="1235" customWidth="1"/>
    <col min="1035" max="1281" width="9.140625" style="1235"/>
    <col min="1282" max="1282" width="6.140625" style="1235" customWidth="1"/>
    <col min="1283" max="1283" width="41.140625" style="1235" bestFit="1" customWidth="1"/>
    <col min="1284" max="1284" width="11" style="1235" customWidth="1"/>
    <col min="1285" max="1290" width="10.7109375" style="1235" customWidth="1"/>
    <col min="1291" max="1537" width="9.140625" style="1235"/>
    <col min="1538" max="1538" width="6.140625" style="1235" customWidth="1"/>
    <col min="1539" max="1539" width="41.140625" style="1235" bestFit="1" customWidth="1"/>
    <col min="1540" max="1540" width="11" style="1235" customWidth="1"/>
    <col min="1541" max="1546" width="10.7109375" style="1235" customWidth="1"/>
    <col min="1547" max="1793" width="9.140625" style="1235"/>
    <col min="1794" max="1794" width="6.140625" style="1235" customWidth="1"/>
    <col min="1795" max="1795" width="41.140625" style="1235" bestFit="1" customWidth="1"/>
    <col min="1796" max="1796" width="11" style="1235" customWidth="1"/>
    <col min="1797" max="1802" width="10.7109375" style="1235" customWidth="1"/>
    <col min="1803" max="2049" width="9.140625" style="1235"/>
    <col min="2050" max="2050" width="6.140625" style="1235" customWidth="1"/>
    <col min="2051" max="2051" width="41.140625" style="1235" bestFit="1" customWidth="1"/>
    <col min="2052" max="2052" width="11" style="1235" customWidth="1"/>
    <col min="2053" max="2058" width="10.7109375" style="1235" customWidth="1"/>
    <col min="2059" max="2305" width="9.140625" style="1235"/>
    <col min="2306" max="2306" width="6.140625" style="1235" customWidth="1"/>
    <col min="2307" max="2307" width="41.140625" style="1235" bestFit="1" customWidth="1"/>
    <col min="2308" max="2308" width="11" style="1235" customWidth="1"/>
    <col min="2309" max="2314" width="10.7109375" style="1235" customWidth="1"/>
    <col min="2315" max="2561" width="9.140625" style="1235"/>
    <col min="2562" max="2562" width="6.140625" style="1235" customWidth="1"/>
    <col min="2563" max="2563" width="41.140625" style="1235" bestFit="1" customWidth="1"/>
    <col min="2564" max="2564" width="11" style="1235" customWidth="1"/>
    <col min="2565" max="2570" width="10.7109375" style="1235" customWidth="1"/>
    <col min="2571" max="2817" width="9.140625" style="1235"/>
    <col min="2818" max="2818" width="6.140625" style="1235" customWidth="1"/>
    <col min="2819" max="2819" width="41.140625" style="1235" bestFit="1" customWidth="1"/>
    <col min="2820" max="2820" width="11" style="1235" customWidth="1"/>
    <col min="2821" max="2826" width="10.7109375" style="1235" customWidth="1"/>
    <col min="2827" max="3073" width="9.140625" style="1235"/>
    <col min="3074" max="3074" width="6.140625" style="1235" customWidth="1"/>
    <col min="3075" max="3075" width="41.140625" style="1235" bestFit="1" customWidth="1"/>
    <col min="3076" max="3076" width="11" style="1235" customWidth="1"/>
    <col min="3077" max="3082" width="10.7109375" style="1235" customWidth="1"/>
    <col min="3083" max="3329" width="9.140625" style="1235"/>
    <col min="3330" max="3330" width="6.140625" style="1235" customWidth="1"/>
    <col min="3331" max="3331" width="41.140625" style="1235" bestFit="1" customWidth="1"/>
    <col min="3332" max="3332" width="11" style="1235" customWidth="1"/>
    <col min="3333" max="3338" width="10.7109375" style="1235" customWidth="1"/>
    <col min="3339" max="3585" width="9.140625" style="1235"/>
    <col min="3586" max="3586" width="6.140625" style="1235" customWidth="1"/>
    <col min="3587" max="3587" width="41.140625" style="1235" bestFit="1" customWidth="1"/>
    <col min="3588" max="3588" width="11" style="1235" customWidth="1"/>
    <col min="3589" max="3594" width="10.7109375" style="1235" customWidth="1"/>
    <col min="3595" max="3841" width="9.140625" style="1235"/>
    <col min="3842" max="3842" width="6.140625" style="1235" customWidth="1"/>
    <col min="3843" max="3843" width="41.140625" style="1235" bestFit="1" customWidth="1"/>
    <col min="3844" max="3844" width="11" style="1235" customWidth="1"/>
    <col min="3845" max="3850" width="10.7109375" style="1235" customWidth="1"/>
    <col min="3851" max="4097" width="9.140625" style="1235"/>
    <col min="4098" max="4098" width="6.140625" style="1235" customWidth="1"/>
    <col min="4099" max="4099" width="41.140625" style="1235" bestFit="1" customWidth="1"/>
    <col min="4100" max="4100" width="11" style="1235" customWidth="1"/>
    <col min="4101" max="4106" width="10.7109375" style="1235" customWidth="1"/>
    <col min="4107" max="4353" width="9.140625" style="1235"/>
    <col min="4354" max="4354" width="6.140625" style="1235" customWidth="1"/>
    <col min="4355" max="4355" width="41.140625" style="1235" bestFit="1" customWidth="1"/>
    <col min="4356" max="4356" width="11" style="1235" customWidth="1"/>
    <col min="4357" max="4362" width="10.7109375" style="1235" customWidth="1"/>
    <col min="4363" max="4609" width="9.140625" style="1235"/>
    <col min="4610" max="4610" width="6.140625" style="1235" customWidth="1"/>
    <col min="4611" max="4611" width="41.140625" style="1235" bestFit="1" customWidth="1"/>
    <col min="4612" max="4612" width="11" style="1235" customWidth="1"/>
    <col min="4613" max="4618" width="10.7109375" style="1235" customWidth="1"/>
    <col min="4619" max="4865" width="9.140625" style="1235"/>
    <col min="4866" max="4866" width="6.140625" style="1235" customWidth="1"/>
    <col min="4867" max="4867" width="41.140625" style="1235" bestFit="1" customWidth="1"/>
    <col min="4868" max="4868" width="11" style="1235" customWidth="1"/>
    <col min="4869" max="4874" width="10.7109375" style="1235" customWidth="1"/>
    <col min="4875" max="5121" width="9.140625" style="1235"/>
    <col min="5122" max="5122" width="6.140625" style="1235" customWidth="1"/>
    <col min="5123" max="5123" width="41.140625" style="1235" bestFit="1" customWidth="1"/>
    <col min="5124" max="5124" width="11" style="1235" customWidth="1"/>
    <col min="5125" max="5130" width="10.7109375" style="1235" customWidth="1"/>
    <col min="5131" max="5377" width="9.140625" style="1235"/>
    <col min="5378" max="5378" width="6.140625" style="1235" customWidth="1"/>
    <col min="5379" max="5379" width="41.140625" style="1235" bestFit="1" customWidth="1"/>
    <col min="5380" max="5380" width="11" style="1235" customWidth="1"/>
    <col min="5381" max="5386" width="10.7109375" style="1235" customWidth="1"/>
    <col min="5387" max="5633" width="9.140625" style="1235"/>
    <col min="5634" max="5634" width="6.140625" style="1235" customWidth="1"/>
    <col min="5635" max="5635" width="41.140625" style="1235" bestFit="1" customWidth="1"/>
    <col min="5636" max="5636" width="11" style="1235" customWidth="1"/>
    <col min="5637" max="5642" width="10.7109375" style="1235" customWidth="1"/>
    <col min="5643" max="5889" width="9.140625" style="1235"/>
    <col min="5890" max="5890" width="6.140625" style="1235" customWidth="1"/>
    <col min="5891" max="5891" width="41.140625" style="1235" bestFit="1" customWidth="1"/>
    <col min="5892" max="5892" width="11" style="1235" customWidth="1"/>
    <col min="5893" max="5898" width="10.7109375" style="1235" customWidth="1"/>
    <col min="5899" max="6145" width="9.140625" style="1235"/>
    <col min="6146" max="6146" width="6.140625" style="1235" customWidth="1"/>
    <col min="6147" max="6147" width="41.140625" style="1235" bestFit="1" customWidth="1"/>
    <col min="6148" max="6148" width="11" style="1235" customWidth="1"/>
    <col min="6149" max="6154" width="10.7109375" style="1235" customWidth="1"/>
    <col min="6155" max="6401" width="9.140625" style="1235"/>
    <col min="6402" max="6402" width="6.140625" style="1235" customWidth="1"/>
    <col min="6403" max="6403" width="41.140625" style="1235" bestFit="1" customWidth="1"/>
    <col min="6404" max="6404" width="11" style="1235" customWidth="1"/>
    <col min="6405" max="6410" width="10.7109375" style="1235" customWidth="1"/>
    <col min="6411" max="6657" width="9.140625" style="1235"/>
    <col min="6658" max="6658" width="6.140625" style="1235" customWidth="1"/>
    <col min="6659" max="6659" width="41.140625" style="1235" bestFit="1" customWidth="1"/>
    <col min="6660" max="6660" width="11" style="1235" customWidth="1"/>
    <col min="6661" max="6666" width="10.7109375" style="1235" customWidth="1"/>
    <col min="6667" max="6913" width="9.140625" style="1235"/>
    <col min="6914" max="6914" width="6.140625" style="1235" customWidth="1"/>
    <col min="6915" max="6915" width="41.140625" style="1235" bestFit="1" customWidth="1"/>
    <col min="6916" max="6916" width="11" style="1235" customWidth="1"/>
    <col min="6917" max="6922" width="10.7109375" style="1235" customWidth="1"/>
    <col min="6923" max="7169" width="9.140625" style="1235"/>
    <col min="7170" max="7170" width="6.140625" style="1235" customWidth="1"/>
    <col min="7171" max="7171" width="41.140625" style="1235" bestFit="1" customWidth="1"/>
    <col min="7172" max="7172" width="11" style="1235" customWidth="1"/>
    <col min="7173" max="7178" width="10.7109375" style="1235" customWidth="1"/>
    <col min="7179" max="7425" width="9.140625" style="1235"/>
    <col min="7426" max="7426" width="6.140625" style="1235" customWidth="1"/>
    <col min="7427" max="7427" width="41.140625" style="1235" bestFit="1" customWidth="1"/>
    <col min="7428" max="7428" width="11" style="1235" customWidth="1"/>
    <col min="7429" max="7434" width="10.7109375" style="1235" customWidth="1"/>
    <col min="7435" max="7681" width="9.140625" style="1235"/>
    <col min="7682" max="7682" width="6.140625" style="1235" customWidth="1"/>
    <col min="7683" max="7683" width="41.140625" style="1235" bestFit="1" customWidth="1"/>
    <col min="7684" max="7684" width="11" style="1235" customWidth="1"/>
    <col min="7685" max="7690" width="10.7109375" style="1235" customWidth="1"/>
    <col min="7691" max="7937" width="9.140625" style="1235"/>
    <col min="7938" max="7938" width="6.140625" style="1235" customWidth="1"/>
    <col min="7939" max="7939" width="41.140625" style="1235" bestFit="1" customWidth="1"/>
    <col min="7940" max="7940" width="11" style="1235" customWidth="1"/>
    <col min="7941" max="7946" width="10.7109375" style="1235" customWidth="1"/>
    <col min="7947" max="8193" width="9.140625" style="1235"/>
    <col min="8194" max="8194" width="6.140625" style="1235" customWidth="1"/>
    <col min="8195" max="8195" width="41.140625" style="1235" bestFit="1" customWidth="1"/>
    <col min="8196" max="8196" width="11" style="1235" customWidth="1"/>
    <col min="8197" max="8202" width="10.7109375" style="1235" customWidth="1"/>
    <col min="8203" max="8449" width="9.140625" style="1235"/>
    <col min="8450" max="8450" width="6.140625" style="1235" customWidth="1"/>
    <col min="8451" max="8451" width="41.140625" style="1235" bestFit="1" customWidth="1"/>
    <col min="8452" max="8452" width="11" style="1235" customWidth="1"/>
    <col min="8453" max="8458" width="10.7109375" style="1235" customWidth="1"/>
    <col min="8459" max="8705" width="9.140625" style="1235"/>
    <col min="8706" max="8706" width="6.140625" style="1235" customWidth="1"/>
    <col min="8707" max="8707" width="41.140625" style="1235" bestFit="1" customWidth="1"/>
    <col min="8708" max="8708" width="11" style="1235" customWidth="1"/>
    <col min="8709" max="8714" width="10.7109375" style="1235" customWidth="1"/>
    <col min="8715" max="8961" width="9.140625" style="1235"/>
    <col min="8962" max="8962" width="6.140625" style="1235" customWidth="1"/>
    <col min="8963" max="8963" width="41.140625" style="1235" bestFit="1" customWidth="1"/>
    <col min="8964" max="8964" width="11" style="1235" customWidth="1"/>
    <col min="8965" max="8970" width="10.7109375" style="1235" customWidth="1"/>
    <col min="8971" max="9217" width="9.140625" style="1235"/>
    <col min="9218" max="9218" width="6.140625" style="1235" customWidth="1"/>
    <col min="9219" max="9219" width="41.140625" style="1235" bestFit="1" customWidth="1"/>
    <col min="9220" max="9220" width="11" style="1235" customWidth="1"/>
    <col min="9221" max="9226" width="10.7109375" style="1235" customWidth="1"/>
    <col min="9227" max="9473" width="9.140625" style="1235"/>
    <col min="9474" max="9474" width="6.140625" style="1235" customWidth="1"/>
    <col min="9475" max="9475" width="41.140625" style="1235" bestFit="1" customWidth="1"/>
    <col min="9476" max="9476" width="11" style="1235" customWidth="1"/>
    <col min="9477" max="9482" width="10.7109375" style="1235" customWidth="1"/>
    <col min="9483" max="9729" width="9.140625" style="1235"/>
    <col min="9730" max="9730" width="6.140625" style="1235" customWidth="1"/>
    <col min="9731" max="9731" width="41.140625" style="1235" bestFit="1" customWidth="1"/>
    <col min="9732" max="9732" width="11" style="1235" customWidth="1"/>
    <col min="9733" max="9738" width="10.7109375" style="1235" customWidth="1"/>
    <col min="9739" max="9985" width="9.140625" style="1235"/>
    <col min="9986" max="9986" width="6.140625" style="1235" customWidth="1"/>
    <col min="9987" max="9987" width="41.140625" style="1235" bestFit="1" customWidth="1"/>
    <col min="9988" max="9988" width="11" style="1235" customWidth="1"/>
    <col min="9989" max="9994" width="10.7109375" style="1235" customWidth="1"/>
    <col min="9995" max="10241" width="9.140625" style="1235"/>
    <col min="10242" max="10242" width="6.140625" style="1235" customWidth="1"/>
    <col min="10243" max="10243" width="41.140625" style="1235" bestFit="1" customWidth="1"/>
    <col min="10244" max="10244" width="11" style="1235" customWidth="1"/>
    <col min="10245" max="10250" width="10.7109375" style="1235" customWidth="1"/>
    <col min="10251" max="10497" width="9.140625" style="1235"/>
    <col min="10498" max="10498" width="6.140625" style="1235" customWidth="1"/>
    <col min="10499" max="10499" width="41.140625" style="1235" bestFit="1" customWidth="1"/>
    <col min="10500" max="10500" width="11" style="1235" customWidth="1"/>
    <col min="10501" max="10506" width="10.7109375" style="1235" customWidth="1"/>
    <col min="10507" max="10753" width="9.140625" style="1235"/>
    <col min="10754" max="10754" width="6.140625" style="1235" customWidth="1"/>
    <col min="10755" max="10755" width="41.140625" style="1235" bestFit="1" customWidth="1"/>
    <col min="10756" max="10756" width="11" style="1235" customWidth="1"/>
    <col min="10757" max="10762" width="10.7109375" style="1235" customWidth="1"/>
    <col min="10763" max="11009" width="9.140625" style="1235"/>
    <col min="11010" max="11010" width="6.140625" style="1235" customWidth="1"/>
    <col min="11011" max="11011" width="41.140625" style="1235" bestFit="1" customWidth="1"/>
    <col min="11012" max="11012" width="11" style="1235" customWidth="1"/>
    <col min="11013" max="11018" width="10.7109375" style="1235" customWidth="1"/>
    <col min="11019" max="11265" width="9.140625" style="1235"/>
    <col min="11266" max="11266" width="6.140625" style="1235" customWidth="1"/>
    <col min="11267" max="11267" width="41.140625" style="1235" bestFit="1" customWidth="1"/>
    <col min="11268" max="11268" width="11" style="1235" customWidth="1"/>
    <col min="11269" max="11274" width="10.7109375" style="1235" customWidth="1"/>
    <col min="11275" max="11521" width="9.140625" style="1235"/>
    <col min="11522" max="11522" width="6.140625" style="1235" customWidth="1"/>
    <col min="11523" max="11523" width="41.140625" style="1235" bestFit="1" customWidth="1"/>
    <col min="11524" max="11524" width="11" style="1235" customWidth="1"/>
    <col min="11525" max="11530" width="10.7109375" style="1235" customWidth="1"/>
    <col min="11531" max="11777" width="9.140625" style="1235"/>
    <col min="11778" max="11778" width="6.140625" style="1235" customWidth="1"/>
    <col min="11779" max="11779" width="41.140625" style="1235" bestFit="1" customWidth="1"/>
    <col min="11780" max="11780" width="11" style="1235" customWidth="1"/>
    <col min="11781" max="11786" width="10.7109375" style="1235" customWidth="1"/>
    <col min="11787" max="12033" width="9.140625" style="1235"/>
    <col min="12034" max="12034" width="6.140625" style="1235" customWidth="1"/>
    <col min="12035" max="12035" width="41.140625" style="1235" bestFit="1" customWidth="1"/>
    <col min="12036" max="12036" width="11" style="1235" customWidth="1"/>
    <col min="12037" max="12042" width="10.7109375" style="1235" customWidth="1"/>
    <col min="12043" max="12289" width="9.140625" style="1235"/>
    <col min="12290" max="12290" width="6.140625" style="1235" customWidth="1"/>
    <col min="12291" max="12291" width="41.140625" style="1235" bestFit="1" customWidth="1"/>
    <col min="12292" max="12292" width="11" style="1235" customWidth="1"/>
    <col min="12293" max="12298" width="10.7109375" style="1235" customWidth="1"/>
    <col min="12299" max="12545" width="9.140625" style="1235"/>
    <col min="12546" max="12546" width="6.140625" style="1235" customWidth="1"/>
    <col min="12547" max="12547" width="41.140625" style="1235" bestFit="1" customWidth="1"/>
    <col min="12548" max="12548" width="11" style="1235" customWidth="1"/>
    <col min="12549" max="12554" width="10.7109375" style="1235" customWidth="1"/>
    <col min="12555" max="12801" width="9.140625" style="1235"/>
    <col min="12802" max="12802" width="6.140625" style="1235" customWidth="1"/>
    <col min="12803" max="12803" width="41.140625" style="1235" bestFit="1" customWidth="1"/>
    <col min="12804" max="12804" width="11" style="1235" customWidth="1"/>
    <col min="12805" max="12810" width="10.7109375" style="1235" customWidth="1"/>
    <col min="12811" max="13057" width="9.140625" style="1235"/>
    <col min="13058" max="13058" width="6.140625" style="1235" customWidth="1"/>
    <col min="13059" max="13059" width="41.140625" style="1235" bestFit="1" customWidth="1"/>
    <col min="13060" max="13060" width="11" style="1235" customWidth="1"/>
    <col min="13061" max="13066" width="10.7109375" style="1235" customWidth="1"/>
    <col min="13067" max="13313" width="9.140625" style="1235"/>
    <col min="13314" max="13314" width="6.140625" style="1235" customWidth="1"/>
    <col min="13315" max="13315" width="41.140625" style="1235" bestFit="1" customWidth="1"/>
    <col min="13316" max="13316" width="11" style="1235" customWidth="1"/>
    <col min="13317" max="13322" width="10.7109375" style="1235" customWidth="1"/>
    <col min="13323" max="13569" width="9.140625" style="1235"/>
    <col min="13570" max="13570" width="6.140625" style="1235" customWidth="1"/>
    <col min="13571" max="13571" width="41.140625" style="1235" bestFit="1" customWidth="1"/>
    <col min="13572" max="13572" width="11" style="1235" customWidth="1"/>
    <col min="13573" max="13578" width="10.7109375" style="1235" customWidth="1"/>
    <col min="13579" max="13825" width="9.140625" style="1235"/>
    <col min="13826" max="13826" width="6.140625" style="1235" customWidth="1"/>
    <col min="13827" max="13827" width="41.140625" style="1235" bestFit="1" customWidth="1"/>
    <col min="13828" max="13828" width="11" style="1235" customWidth="1"/>
    <col min="13829" max="13834" width="10.7109375" style="1235" customWidth="1"/>
    <col min="13835" max="14081" width="9.140625" style="1235"/>
    <col min="14082" max="14082" width="6.140625" style="1235" customWidth="1"/>
    <col min="14083" max="14083" width="41.140625" style="1235" bestFit="1" customWidth="1"/>
    <col min="14084" max="14084" width="11" style="1235" customWidth="1"/>
    <col min="14085" max="14090" width="10.7109375" style="1235" customWidth="1"/>
    <col min="14091" max="14337" width="9.140625" style="1235"/>
    <col min="14338" max="14338" width="6.140625" style="1235" customWidth="1"/>
    <col min="14339" max="14339" width="41.140625" style="1235" bestFit="1" customWidth="1"/>
    <col min="14340" max="14340" width="11" style="1235" customWidth="1"/>
    <col min="14341" max="14346" width="10.7109375" style="1235" customWidth="1"/>
    <col min="14347" max="14593" width="9.140625" style="1235"/>
    <col min="14594" max="14594" width="6.140625" style="1235" customWidth="1"/>
    <col min="14595" max="14595" width="41.140625" style="1235" bestFit="1" customWidth="1"/>
    <col min="14596" max="14596" width="11" style="1235" customWidth="1"/>
    <col min="14597" max="14602" width="10.7109375" style="1235" customWidth="1"/>
    <col min="14603" max="14849" width="9.140625" style="1235"/>
    <col min="14850" max="14850" width="6.140625" style="1235" customWidth="1"/>
    <col min="14851" max="14851" width="41.140625" style="1235" bestFit="1" customWidth="1"/>
    <col min="14852" max="14852" width="11" style="1235" customWidth="1"/>
    <col min="14853" max="14858" width="10.7109375" style="1235" customWidth="1"/>
    <col min="14859" max="15105" width="9.140625" style="1235"/>
    <col min="15106" max="15106" width="6.140625" style="1235" customWidth="1"/>
    <col min="15107" max="15107" width="41.140625" style="1235" bestFit="1" customWidth="1"/>
    <col min="15108" max="15108" width="11" style="1235" customWidth="1"/>
    <col min="15109" max="15114" width="10.7109375" style="1235" customWidth="1"/>
    <col min="15115" max="15361" width="9.140625" style="1235"/>
    <col min="15362" max="15362" width="6.140625" style="1235" customWidth="1"/>
    <col min="15363" max="15363" width="41.140625" style="1235" bestFit="1" customWidth="1"/>
    <col min="15364" max="15364" width="11" style="1235" customWidth="1"/>
    <col min="15365" max="15370" width="10.7109375" style="1235" customWidth="1"/>
    <col min="15371" max="15617" width="9.140625" style="1235"/>
    <col min="15618" max="15618" width="6.140625" style="1235" customWidth="1"/>
    <col min="15619" max="15619" width="41.140625" style="1235" bestFit="1" customWidth="1"/>
    <col min="15620" max="15620" width="11" style="1235" customWidth="1"/>
    <col min="15621" max="15626" width="10.7109375" style="1235" customWidth="1"/>
    <col min="15627" max="15873" width="9.140625" style="1235"/>
    <col min="15874" max="15874" width="6.140625" style="1235" customWidth="1"/>
    <col min="15875" max="15875" width="41.140625" style="1235" bestFit="1" customWidth="1"/>
    <col min="15876" max="15876" width="11" style="1235" customWidth="1"/>
    <col min="15877" max="15882" width="10.7109375" style="1235" customWidth="1"/>
    <col min="15883" max="16129" width="9.140625" style="1235"/>
    <col min="16130" max="16130" width="6.140625" style="1235" customWidth="1"/>
    <col min="16131" max="16131" width="41.140625" style="1235" bestFit="1" customWidth="1"/>
    <col min="16132" max="16132" width="11" style="1235" customWidth="1"/>
    <col min="16133" max="16138" width="10.7109375" style="1235" customWidth="1"/>
    <col min="16139" max="16384" width="9.140625" style="1235"/>
  </cols>
  <sheetData>
    <row r="1" spans="2:21">
      <c r="B1" s="2318" t="s">
        <v>1152</v>
      </c>
      <c r="C1" s="2318"/>
      <c r="D1" s="2318"/>
      <c r="E1" s="2318"/>
      <c r="F1" s="2318"/>
      <c r="G1" s="2318"/>
      <c r="H1" s="2318"/>
      <c r="I1" s="2318"/>
      <c r="J1" s="2318"/>
    </row>
    <row r="2" spans="2:21" ht="15" customHeight="1">
      <c r="B2" s="2336" t="s">
        <v>91</v>
      </c>
      <c r="C2" s="2336"/>
      <c r="D2" s="2336"/>
      <c r="E2" s="2336"/>
      <c r="F2" s="2336"/>
      <c r="G2" s="2336"/>
      <c r="H2" s="2336"/>
      <c r="I2" s="2336"/>
      <c r="J2" s="2336"/>
    </row>
    <row r="3" spans="2:21" ht="15" customHeight="1">
      <c r="B3" s="2336"/>
      <c r="C3" s="2336"/>
      <c r="D3" s="2336"/>
      <c r="E3" s="2336"/>
      <c r="F3" s="2336"/>
      <c r="G3" s="2336"/>
      <c r="H3" s="2336"/>
      <c r="I3" s="2336"/>
      <c r="J3" s="2336"/>
    </row>
    <row r="4" spans="2:21" ht="15" customHeight="1" thickBot="1">
      <c r="B4" s="2337" t="s">
        <v>52</v>
      </c>
      <c r="C4" s="2337"/>
      <c r="D4" s="2337"/>
      <c r="E4" s="2337"/>
      <c r="F4" s="2337"/>
      <c r="G4" s="2337"/>
      <c r="H4" s="2337"/>
      <c r="I4" s="2337"/>
      <c r="J4" s="2337"/>
    </row>
    <row r="5" spans="2:21" ht="21.75" customHeight="1" thickTop="1">
      <c r="B5" s="2301" t="s">
        <v>42</v>
      </c>
      <c r="C5" s="2303" t="s">
        <v>46</v>
      </c>
      <c r="D5" s="2305" t="s">
        <v>45</v>
      </c>
      <c r="E5" s="2305"/>
      <c r="F5" s="2275" t="s">
        <v>957</v>
      </c>
      <c r="G5" s="2275"/>
      <c r="H5" s="1199" t="s">
        <v>956</v>
      </c>
      <c r="I5" s="2338" t="s">
        <v>955</v>
      </c>
      <c r="J5" s="2339"/>
    </row>
    <row r="6" spans="2:21" ht="21.75" customHeight="1">
      <c r="B6" s="2302"/>
      <c r="C6" s="2304"/>
      <c r="D6" s="1368" t="s">
        <v>47</v>
      </c>
      <c r="E6" s="1197" t="s">
        <v>247</v>
      </c>
      <c r="F6" s="1368" t="s">
        <v>47</v>
      </c>
      <c r="G6" s="1197" t="s">
        <v>247</v>
      </c>
      <c r="H6" s="1197" t="s">
        <v>247</v>
      </c>
      <c r="I6" s="1367" t="s">
        <v>44</v>
      </c>
      <c r="J6" s="1366" t="s">
        <v>56</v>
      </c>
      <c r="L6" s="1236"/>
      <c r="M6" s="1236"/>
    </row>
    <row r="7" spans="2:21" ht="21.75" customHeight="1">
      <c r="B7" s="1347"/>
      <c r="C7" s="1346" t="s">
        <v>1055</v>
      </c>
      <c r="D7" s="1331">
        <v>112558.76849999999</v>
      </c>
      <c r="E7" s="1364">
        <v>42324.248819000008</v>
      </c>
      <c r="F7" s="1330">
        <v>140623.27161</v>
      </c>
      <c r="G7" s="1345">
        <v>61123.897570000008</v>
      </c>
      <c r="H7" s="1345">
        <v>71399.984840999998</v>
      </c>
      <c r="I7" s="1344">
        <v>44.418151002270235</v>
      </c>
      <c r="J7" s="1343">
        <v>16.811897931135135</v>
      </c>
      <c r="K7" s="1236"/>
      <c r="L7" s="1236"/>
      <c r="M7" s="1236"/>
      <c r="Q7" s="1236"/>
      <c r="R7" s="1236"/>
      <c r="S7" s="1236"/>
      <c r="T7" s="1236"/>
      <c r="U7" s="1236"/>
    </row>
    <row r="8" spans="2:21" ht="21.75" customHeight="1">
      <c r="B8" s="1340">
        <v>1</v>
      </c>
      <c r="C8" s="1339" t="s">
        <v>1151</v>
      </c>
      <c r="D8" s="1338">
        <v>1622.5438239999996</v>
      </c>
      <c r="E8" s="1365">
        <v>688.49279200000001</v>
      </c>
      <c r="F8" s="1337">
        <v>2299.3838070000002</v>
      </c>
      <c r="G8" s="1337">
        <v>991.02922100000001</v>
      </c>
      <c r="H8" s="1337">
        <v>1155.768967</v>
      </c>
      <c r="I8" s="1336">
        <v>43.941844056371764</v>
      </c>
      <c r="J8" s="1335">
        <v>16.62309672703384</v>
      </c>
      <c r="K8" s="1236"/>
      <c r="L8" s="1236"/>
      <c r="M8" s="1236"/>
      <c r="Q8" s="1236"/>
      <c r="R8" s="1236"/>
      <c r="S8" s="1236"/>
      <c r="T8" s="1236"/>
      <c r="U8" s="1236"/>
    </row>
    <row r="9" spans="2:21" ht="21.75" customHeight="1">
      <c r="B9" s="1340">
        <v>2</v>
      </c>
      <c r="C9" s="1339" t="s">
        <v>1150</v>
      </c>
      <c r="D9" s="1338">
        <v>842.00551100000007</v>
      </c>
      <c r="E9" s="1365">
        <v>306.468165</v>
      </c>
      <c r="F9" s="1337">
        <v>1376.276897</v>
      </c>
      <c r="G9" s="1337">
        <v>751.48324300000002</v>
      </c>
      <c r="H9" s="1337">
        <v>537.51066100000003</v>
      </c>
      <c r="I9" s="1336">
        <v>145.20760353689593</v>
      </c>
      <c r="J9" s="1335">
        <v>-28.473367036874834</v>
      </c>
      <c r="K9" s="1236"/>
      <c r="L9" s="1236"/>
      <c r="M9" s="1236"/>
      <c r="Q9" s="1236"/>
      <c r="R9" s="1236"/>
      <c r="S9" s="1236"/>
      <c r="T9" s="1236"/>
      <c r="U9" s="1236"/>
    </row>
    <row r="10" spans="2:21" ht="21.75" customHeight="1">
      <c r="B10" s="1340">
        <v>3</v>
      </c>
      <c r="C10" s="1339" t="s">
        <v>1149</v>
      </c>
      <c r="D10" s="1338">
        <v>582.55178499999988</v>
      </c>
      <c r="E10" s="1365">
        <v>258.10873899999996</v>
      </c>
      <c r="F10" s="1337">
        <v>729.39660100000015</v>
      </c>
      <c r="G10" s="1337">
        <v>297.75259</v>
      </c>
      <c r="H10" s="1337">
        <v>502.46088300000002</v>
      </c>
      <c r="I10" s="1336">
        <v>15.359360226853866</v>
      </c>
      <c r="J10" s="1335">
        <v>68.751137647534819</v>
      </c>
      <c r="K10" s="1236"/>
      <c r="L10" s="1236"/>
      <c r="M10" s="1236"/>
      <c r="Q10" s="1236"/>
      <c r="R10" s="1236"/>
      <c r="S10" s="1236"/>
      <c r="T10" s="1236"/>
      <c r="U10" s="1236"/>
    </row>
    <row r="11" spans="2:21" ht="21.75" customHeight="1">
      <c r="B11" s="1340">
        <v>4</v>
      </c>
      <c r="C11" s="1339" t="s">
        <v>1148</v>
      </c>
      <c r="D11" s="1338">
        <v>1675.868665</v>
      </c>
      <c r="E11" s="1365">
        <v>692.55406199999993</v>
      </c>
      <c r="F11" s="1337">
        <v>1789.9033939999999</v>
      </c>
      <c r="G11" s="1337">
        <v>827.80701499999986</v>
      </c>
      <c r="H11" s="1337">
        <v>671.57791700000007</v>
      </c>
      <c r="I11" s="1336">
        <v>19.529587713254926</v>
      </c>
      <c r="J11" s="1335">
        <v>-18.872647267914218</v>
      </c>
      <c r="K11" s="1236"/>
      <c r="L11" s="1236"/>
      <c r="M11" s="1236"/>
      <c r="Q11" s="1236"/>
      <c r="R11" s="1236"/>
      <c r="S11" s="1236"/>
      <c r="T11" s="1236"/>
      <c r="U11" s="1236"/>
    </row>
    <row r="12" spans="2:21" ht="21.75" customHeight="1">
      <c r="B12" s="1340">
        <v>5</v>
      </c>
      <c r="C12" s="1339" t="s">
        <v>1075</v>
      </c>
      <c r="D12" s="1338">
        <v>8720.9624640000002</v>
      </c>
      <c r="E12" s="1365">
        <v>2302.6621599999999</v>
      </c>
      <c r="F12" s="1337">
        <v>8322.4175479999994</v>
      </c>
      <c r="G12" s="1337">
        <v>4299.9109470000003</v>
      </c>
      <c r="H12" s="1337">
        <v>5855.1013370000001</v>
      </c>
      <c r="I12" s="1336">
        <v>86.736509666706866</v>
      </c>
      <c r="J12" s="1335">
        <v>36.167967410698111</v>
      </c>
      <c r="K12" s="1236"/>
      <c r="L12" s="1236"/>
      <c r="M12" s="1236"/>
      <c r="Q12" s="1236"/>
      <c r="R12" s="1236"/>
      <c r="S12" s="1236"/>
      <c r="T12" s="1236"/>
      <c r="U12" s="1236"/>
    </row>
    <row r="13" spans="2:21" ht="21.75" customHeight="1">
      <c r="B13" s="1340">
        <v>6</v>
      </c>
      <c r="C13" s="1339" t="s">
        <v>1147</v>
      </c>
      <c r="D13" s="1338">
        <v>665.60882700000002</v>
      </c>
      <c r="E13" s="1365">
        <v>200.95104900000001</v>
      </c>
      <c r="F13" s="1337">
        <v>1236.968715</v>
      </c>
      <c r="G13" s="1337">
        <v>429.56729999999999</v>
      </c>
      <c r="H13" s="1337">
        <v>399.22152400000004</v>
      </c>
      <c r="I13" s="1336">
        <v>113.76713490059959</v>
      </c>
      <c r="J13" s="1335">
        <v>-7.0642658321524863</v>
      </c>
      <c r="K13" s="1236"/>
      <c r="L13" s="1236"/>
      <c r="M13" s="1236"/>
      <c r="Q13" s="1236"/>
      <c r="R13" s="1236"/>
      <c r="S13" s="1236"/>
      <c r="T13" s="1236"/>
      <c r="U13" s="1236"/>
    </row>
    <row r="14" spans="2:21" ht="21.75" customHeight="1">
      <c r="B14" s="1340">
        <v>7</v>
      </c>
      <c r="C14" s="1339" t="s">
        <v>1107</v>
      </c>
      <c r="D14" s="1338">
        <v>181.20056300000002</v>
      </c>
      <c r="E14" s="1365">
        <v>45.238763999999996</v>
      </c>
      <c r="F14" s="1337">
        <v>209.031802</v>
      </c>
      <c r="G14" s="1337">
        <v>135.78129999999999</v>
      </c>
      <c r="H14" s="1337">
        <v>56.716818999999994</v>
      </c>
      <c r="I14" s="1336">
        <v>200.14369977040042</v>
      </c>
      <c r="J14" s="1335">
        <v>-58.229285623278024</v>
      </c>
      <c r="K14" s="1236"/>
      <c r="L14" s="1236"/>
      <c r="M14" s="1236"/>
      <c r="Q14" s="1236"/>
      <c r="R14" s="1236"/>
      <c r="S14" s="1236"/>
      <c r="T14" s="1236"/>
      <c r="U14" s="1236"/>
    </row>
    <row r="15" spans="2:21" ht="21.75" customHeight="1">
      <c r="B15" s="1340">
        <v>8</v>
      </c>
      <c r="C15" s="1339" t="s">
        <v>1072</v>
      </c>
      <c r="D15" s="1338">
        <v>10951.7251</v>
      </c>
      <c r="E15" s="1365">
        <v>3731.8050710000007</v>
      </c>
      <c r="F15" s="1337">
        <v>20325.113624000001</v>
      </c>
      <c r="G15" s="1337">
        <v>6581.7490699999998</v>
      </c>
      <c r="H15" s="1337">
        <v>8437.9936639999996</v>
      </c>
      <c r="I15" s="1336">
        <v>76.369047814073213</v>
      </c>
      <c r="J15" s="1335">
        <v>28.202907377020381</v>
      </c>
      <c r="K15" s="1236"/>
      <c r="L15" s="1236"/>
      <c r="M15" s="1236"/>
      <c r="Q15" s="1236"/>
      <c r="R15" s="1236"/>
      <c r="S15" s="1236"/>
      <c r="T15" s="1236"/>
      <c r="U15" s="1236"/>
    </row>
    <row r="16" spans="2:21" ht="21.75" customHeight="1">
      <c r="B16" s="1340">
        <v>9</v>
      </c>
      <c r="C16" s="1339" t="s">
        <v>1146</v>
      </c>
      <c r="D16" s="1338">
        <v>239.43034</v>
      </c>
      <c r="E16" s="1365">
        <v>98.840840999999998</v>
      </c>
      <c r="F16" s="1337">
        <v>400.28832599999998</v>
      </c>
      <c r="G16" s="1337">
        <v>188.21268299999997</v>
      </c>
      <c r="H16" s="1337">
        <v>157.76173500000002</v>
      </c>
      <c r="I16" s="1336">
        <v>90.419953023264924</v>
      </c>
      <c r="J16" s="1335">
        <v>-16.179009572909578</v>
      </c>
      <c r="K16" s="1236"/>
      <c r="L16" s="1236"/>
      <c r="M16" s="1236"/>
      <c r="Q16" s="1236"/>
      <c r="R16" s="1236"/>
      <c r="S16" s="1236"/>
      <c r="T16" s="1236"/>
      <c r="U16" s="1236"/>
    </row>
    <row r="17" spans="2:21" ht="21.75" customHeight="1">
      <c r="B17" s="1340">
        <v>10</v>
      </c>
      <c r="C17" s="1339" t="s">
        <v>1145</v>
      </c>
      <c r="D17" s="1338">
        <v>604.27002399999992</v>
      </c>
      <c r="E17" s="1365">
        <v>246.936735</v>
      </c>
      <c r="F17" s="1337">
        <v>352.41333299999997</v>
      </c>
      <c r="G17" s="1337">
        <v>182.25758400000001</v>
      </c>
      <c r="H17" s="1337">
        <v>131.521376</v>
      </c>
      <c r="I17" s="1336">
        <v>-26.192599898107503</v>
      </c>
      <c r="J17" s="1335">
        <v>-27.837638844153673</v>
      </c>
      <c r="K17" s="1236"/>
      <c r="L17" s="1236"/>
      <c r="M17" s="1236"/>
      <c r="Q17" s="1236"/>
      <c r="R17" s="1236"/>
      <c r="S17" s="1236"/>
      <c r="T17" s="1236"/>
      <c r="U17" s="1236"/>
    </row>
    <row r="18" spans="2:21" ht="21.75" customHeight="1">
      <c r="B18" s="1340">
        <v>11</v>
      </c>
      <c r="C18" s="1339" t="s">
        <v>1023</v>
      </c>
      <c r="D18" s="1338">
        <v>0</v>
      </c>
      <c r="E18" s="1365">
        <v>0</v>
      </c>
      <c r="F18" s="1337">
        <v>0</v>
      </c>
      <c r="G18" s="1337">
        <v>0</v>
      </c>
      <c r="H18" s="1337">
        <v>0</v>
      </c>
      <c r="I18" s="1336" t="s">
        <v>147</v>
      </c>
      <c r="J18" s="1335" t="s">
        <v>147</v>
      </c>
      <c r="K18" s="1236"/>
      <c r="L18" s="1236"/>
      <c r="M18" s="1236"/>
      <c r="Q18" s="1236"/>
      <c r="R18" s="1236"/>
      <c r="S18" s="1236"/>
      <c r="T18" s="1236"/>
      <c r="U18" s="1236"/>
    </row>
    <row r="19" spans="2:21" ht="21.75" customHeight="1">
      <c r="B19" s="1340">
        <v>12</v>
      </c>
      <c r="C19" s="1339" t="s">
        <v>1144</v>
      </c>
      <c r="D19" s="1338">
        <v>1426.2177299999998</v>
      </c>
      <c r="E19" s="1365">
        <v>706.73879799999997</v>
      </c>
      <c r="F19" s="1337">
        <v>1750.3156599999998</v>
      </c>
      <c r="G19" s="1337">
        <v>854.69393600000001</v>
      </c>
      <c r="H19" s="1337">
        <v>803.66457199999991</v>
      </c>
      <c r="I19" s="1336">
        <v>20.934910948528398</v>
      </c>
      <c r="J19" s="1335">
        <v>-5.9704839183508795</v>
      </c>
      <c r="K19" s="1236"/>
      <c r="L19" s="1236"/>
      <c r="M19" s="1236"/>
      <c r="Q19" s="1236"/>
      <c r="R19" s="1236"/>
      <c r="S19" s="1236"/>
      <c r="T19" s="1236"/>
      <c r="U19" s="1236"/>
    </row>
    <row r="20" spans="2:21" ht="21.75" customHeight="1">
      <c r="B20" s="1340">
        <v>13</v>
      </c>
      <c r="C20" s="1339" t="s">
        <v>1143</v>
      </c>
      <c r="D20" s="1338">
        <v>1583.653339</v>
      </c>
      <c r="E20" s="1365">
        <v>591.45115199999998</v>
      </c>
      <c r="F20" s="1337">
        <v>1619.7049809999996</v>
      </c>
      <c r="G20" s="1337">
        <v>781.352305</v>
      </c>
      <c r="H20" s="1337">
        <v>874.45885200000009</v>
      </c>
      <c r="I20" s="1336">
        <v>32.107664742531426</v>
      </c>
      <c r="J20" s="1335">
        <v>11.916077600871745</v>
      </c>
      <c r="K20" s="1236"/>
      <c r="L20" s="1236"/>
      <c r="M20" s="1236"/>
      <c r="Q20" s="1236"/>
      <c r="R20" s="1236"/>
      <c r="S20" s="1236"/>
      <c r="T20" s="1236"/>
      <c r="U20" s="1236"/>
    </row>
    <row r="21" spans="2:21" ht="21.75" customHeight="1">
      <c r="B21" s="1340">
        <v>14</v>
      </c>
      <c r="C21" s="1339" t="s">
        <v>1080</v>
      </c>
      <c r="D21" s="1338">
        <v>915.098975</v>
      </c>
      <c r="E21" s="1365">
        <v>310.574997</v>
      </c>
      <c r="F21" s="1337">
        <v>1291.5937970000002</v>
      </c>
      <c r="G21" s="1337">
        <v>555.70338600000002</v>
      </c>
      <c r="H21" s="1337">
        <v>597.86858199999995</v>
      </c>
      <c r="I21" s="1336">
        <v>78.927277265658347</v>
      </c>
      <c r="J21" s="1335">
        <v>7.5877162281677784</v>
      </c>
      <c r="K21" s="1236"/>
      <c r="L21" s="1236"/>
      <c r="M21" s="1236"/>
      <c r="Q21" s="1236"/>
      <c r="R21" s="1236"/>
      <c r="S21" s="1236"/>
      <c r="T21" s="1236"/>
      <c r="U21" s="1236"/>
    </row>
    <row r="22" spans="2:21" ht="21.75" customHeight="1">
      <c r="B22" s="1340">
        <v>15</v>
      </c>
      <c r="C22" s="1339" t="s">
        <v>1142</v>
      </c>
      <c r="D22" s="1338">
        <v>1202.1907940000001</v>
      </c>
      <c r="E22" s="1365">
        <v>529.12971399999992</v>
      </c>
      <c r="F22" s="1337">
        <v>1644.365065</v>
      </c>
      <c r="G22" s="1337">
        <v>809.15667199999996</v>
      </c>
      <c r="H22" s="1337">
        <v>777.23233899999991</v>
      </c>
      <c r="I22" s="1336">
        <v>52.922175903355139</v>
      </c>
      <c r="J22" s="1335">
        <v>-3.9453833978891168</v>
      </c>
      <c r="K22" s="1236"/>
      <c r="L22" s="1236"/>
      <c r="M22" s="1236"/>
      <c r="Q22" s="1236"/>
      <c r="R22" s="1236"/>
      <c r="S22" s="1236"/>
      <c r="T22" s="1236"/>
      <c r="U22" s="1236"/>
    </row>
    <row r="23" spans="2:21" ht="21.75" customHeight="1">
      <c r="B23" s="1340">
        <v>16</v>
      </c>
      <c r="C23" s="1339" t="s">
        <v>1141</v>
      </c>
      <c r="D23" s="1338">
        <v>1103.3304159999998</v>
      </c>
      <c r="E23" s="1365">
        <v>348.71840699999996</v>
      </c>
      <c r="F23" s="1337">
        <v>1338.808628</v>
      </c>
      <c r="G23" s="1337">
        <v>611.13891799999999</v>
      </c>
      <c r="H23" s="1337">
        <v>573.778007</v>
      </c>
      <c r="I23" s="1336">
        <v>75.252841757791145</v>
      </c>
      <c r="J23" s="1335">
        <v>-6.1133254485357469</v>
      </c>
      <c r="K23" s="1236"/>
      <c r="L23" s="1236"/>
      <c r="M23" s="1236"/>
      <c r="Q23" s="1236"/>
      <c r="R23" s="1236"/>
      <c r="S23" s="1236"/>
      <c r="T23" s="1236"/>
      <c r="U23" s="1236"/>
    </row>
    <row r="24" spans="2:21" ht="21.75" customHeight="1">
      <c r="B24" s="1340">
        <v>17</v>
      </c>
      <c r="C24" s="1339" t="s">
        <v>1140</v>
      </c>
      <c r="D24" s="1338">
        <v>18863.396191</v>
      </c>
      <c r="E24" s="1365">
        <v>5922.532196000001</v>
      </c>
      <c r="F24" s="1337">
        <v>18927.347613999998</v>
      </c>
      <c r="G24" s="1337">
        <v>7619.985385</v>
      </c>
      <c r="H24" s="1337">
        <v>8864.6767450000007</v>
      </c>
      <c r="I24" s="1336">
        <v>28.660936451243543</v>
      </c>
      <c r="J24" s="1335">
        <v>16.334563612814605</v>
      </c>
      <c r="K24" s="1236"/>
      <c r="L24" s="1236"/>
      <c r="M24" s="1236"/>
      <c r="Q24" s="1236"/>
      <c r="R24" s="1236"/>
      <c r="S24" s="1236"/>
      <c r="T24" s="1236"/>
      <c r="U24" s="1236"/>
    </row>
    <row r="25" spans="2:21" ht="21.75" customHeight="1">
      <c r="B25" s="1340">
        <v>18</v>
      </c>
      <c r="C25" s="1339" t="s">
        <v>1139</v>
      </c>
      <c r="D25" s="1338">
        <v>646.75906099999997</v>
      </c>
      <c r="E25" s="1365">
        <v>296.57066799999996</v>
      </c>
      <c r="F25" s="1337">
        <v>675.43803100000002</v>
      </c>
      <c r="G25" s="1337">
        <v>289.81709799999999</v>
      </c>
      <c r="H25" s="1337">
        <v>409.35693099999997</v>
      </c>
      <c r="I25" s="1336">
        <v>-2.2772211579602128</v>
      </c>
      <c r="J25" s="1335">
        <v>41.246646186485521</v>
      </c>
      <c r="K25" s="1236"/>
      <c r="L25" s="1236"/>
      <c r="M25" s="1236"/>
      <c r="Q25" s="1236"/>
      <c r="R25" s="1236"/>
      <c r="S25" s="1236"/>
      <c r="T25" s="1236"/>
      <c r="U25" s="1236"/>
    </row>
    <row r="26" spans="2:21" ht="21.75" customHeight="1">
      <c r="B26" s="1340">
        <v>19</v>
      </c>
      <c r="C26" s="1339" t="s">
        <v>1138</v>
      </c>
      <c r="D26" s="1338">
        <v>6.7602390000000003</v>
      </c>
      <c r="E26" s="1365">
        <v>4.2733270000000001</v>
      </c>
      <c r="F26" s="1337">
        <v>14.192626000000001</v>
      </c>
      <c r="G26" s="1337">
        <v>9.8139099999999999</v>
      </c>
      <c r="H26" s="1337">
        <v>1.0563099999999999</v>
      </c>
      <c r="I26" s="1336">
        <v>129.65502054956244</v>
      </c>
      <c r="J26" s="1335">
        <v>-89.236603963150259</v>
      </c>
      <c r="K26" s="1236"/>
      <c r="L26" s="1236"/>
      <c r="M26" s="1236"/>
      <c r="Q26" s="1236"/>
      <c r="R26" s="1236"/>
      <c r="S26" s="1236"/>
      <c r="T26" s="1236"/>
      <c r="U26" s="1236"/>
    </row>
    <row r="27" spans="2:21" ht="21.75" customHeight="1">
      <c r="B27" s="1340">
        <v>20</v>
      </c>
      <c r="C27" s="1339" t="s">
        <v>1099</v>
      </c>
      <c r="D27" s="1338">
        <v>735.68613200000004</v>
      </c>
      <c r="E27" s="1365">
        <v>146.077268</v>
      </c>
      <c r="F27" s="1337">
        <v>1096.9482499999999</v>
      </c>
      <c r="G27" s="1337">
        <v>428.02318500000001</v>
      </c>
      <c r="H27" s="1337">
        <v>626.623379</v>
      </c>
      <c r="I27" s="1336">
        <v>193.01149375274463</v>
      </c>
      <c r="J27" s="1335">
        <v>46.399401004410521</v>
      </c>
      <c r="K27" s="1236"/>
      <c r="L27" s="1236"/>
      <c r="M27" s="1236"/>
      <c r="Q27" s="1236"/>
      <c r="R27" s="1236"/>
      <c r="S27" s="1236"/>
      <c r="T27" s="1236"/>
      <c r="U27" s="1236"/>
    </row>
    <row r="28" spans="2:21" ht="21.75" customHeight="1">
      <c r="B28" s="1340">
        <v>21</v>
      </c>
      <c r="C28" s="1339" t="s">
        <v>1137</v>
      </c>
      <c r="D28" s="1338">
        <v>359.68261700000005</v>
      </c>
      <c r="E28" s="1365">
        <v>167.33990600000001</v>
      </c>
      <c r="F28" s="1337">
        <v>452.89815700000003</v>
      </c>
      <c r="G28" s="1337">
        <v>186.97564699999998</v>
      </c>
      <c r="H28" s="1337">
        <v>180.78786000000002</v>
      </c>
      <c r="I28" s="1336">
        <v>11.734045673480892</v>
      </c>
      <c r="J28" s="1335">
        <v>-3.3094079893730566</v>
      </c>
      <c r="K28" s="1236"/>
      <c r="L28" s="1236"/>
      <c r="M28" s="1236"/>
      <c r="Q28" s="1236"/>
      <c r="R28" s="1236"/>
      <c r="S28" s="1236"/>
      <c r="T28" s="1236"/>
      <c r="U28" s="1236"/>
    </row>
    <row r="29" spans="2:21" ht="21.75" customHeight="1">
      <c r="B29" s="1340">
        <v>22</v>
      </c>
      <c r="C29" s="1339" t="s">
        <v>1136</v>
      </c>
      <c r="D29" s="1338">
        <v>23.965995999999997</v>
      </c>
      <c r="E29" s="1365">
        <v>0</v>
      </c>
      <c r="F29" s="1337">
        <v>183.620563</v>
      </c>
      <c r="G29" s="1337">
        <v>17.013497000000001</v>
      </c>
      <c r="H29" s="1337">
        <v>317.34860200000003</v>
      </c>
      <c r="I29" s="1336" t="s">
        <v>147</v>
      </c>
      <c r="J29" s="1335" t="s">
        <v>147</v>
      </c>
      <c r="K29" s="1236"/>
      <c r="L29" s="1236"/>
      <c r="M29" s="1236"/>
      <c r="Q29" s="1236"/>
      <c r="R29" s="1236"/>
      <c r="S29" s="1236"/>
      <c r="T29" s="1236"/>
      <c r="U29" s="1236"/>
    </row>
    <row r="30" spans="2:21" ht="21.75" customHeight="1">
      <c r="B30" s="1340">
        <v>23</v>
      </c>
      <c r="C30" s="1339" t="s">
        <v>1135</v>
      </c>
      <c r="D30" s="1338">
        <v>1695.8123629999998</v>
      </c>
      <c r="E30" s="1365">
        <v>710.08536600000002</v>
      </c>
      <c r="F30" s="1337">
        <v>1921.0024950000002</v>
      </c>
      <c r="G30" s="1337">
        <v>862.20736299999987</v>
      </c>
      <c r="H30" s="1337">
        <v>956.98119099999997</v>
      </c>
      <c r="I30" s="1336">
        <v>21.423057604597901</v>
      </c>
      <c r="J30" s="1335">
        <v>10.991999380548094</v>
      </c>
      <c r="K30" s="1236"/>
      <c r="L30" s="1236"/>
      <c r="M30" s="1236"/>
      <c r="Q30" s="1236"/>
      <c r="R30" s="1236"/>
      <c r="S30" s="1236"/>
      <c r="T30" s="1236"/>
      <c r="U30" s="1236"/>
    </row>
    <row r="31" spans="2:21" ht="21.75" customHeight="1">
      <c r="B31" s="1340">
        <v>24</v>
      </c>
      <c r="C31" s="1339" t="s">
        <v>1134</v>
      </c>
      <c r="D31" s="1338">
        <v>372.37557399999997</v>
      </c>
      <c r="E31" s="1365">
        <v>138.44765799999999</v>
      </c>
      <c r="F31" s="1337">
        <v>361.72516899999994</v>
      </c>
      <c r="G31" s="1337">
        <v>150.953675</v>
      </c>
      <c r="H31" s="1337">
        <v>116.023258</v>
      </c>
      <c r="I31" s="1336">
        <v>9.033028929965738</v>
      </c>
      <c r="J31" s="1335">
        <v>-23.139825512694543</v>
      </c>
      <c r="K31" s="1236"/>
      <c r="L31" s="1236"/>
      <c r="M31" s="1236"/>
      <c r="Q31" s="1236"/>
      <c r="R31" s="1236"/>
      <c r="S31" s="1236"/>
      <c r="T31" s="1236"/>
      <c r="U31" s="1236"/>
    </row>
    <row r="32" spans="2:21" ht="21.75" customHeight="1">
      <c r="B32" s="1340">
        <v>25</v>
      </c>
      <c r="C32" s="1339" t="s">
        <v>1050</v>
      </c>
      <c r="D32" s="1338">
        <v>8763.7324580000004</v>
      </c>
      <c r="E32" s="1365">
        <v>3072.5692340000001</v>
      </c>
      <c r="F32" s="1337">
        <v>20982.749032</v>
      </c>
      <c r="G32" s="1337">
        <v>11084.188351000001</v>
      </c>
      <c r="H32" s="1337">
        <v>11326.586429000001</v>
      </c>
      <c r="I32" s="1336">
        <v>260.74657743578774</v>
      </c>
      <c r="J32" s="1335">
        <v>2.1868816220371343</v>
      </c>
      <c r="K32" s="1236"/>
      <c r="L32" s="1236"/>
      <c r="M32" s="1236"/>
      <c r="Q32" s="1236"/>
      <c r="R32" s="1236"/>
      <c r="S32" s="1236"/>
      <c r="T32" s="1236"/>
      <c r="U32" s="1236"/>
    </row>
    <row r="33" spans="2:21" ht="21.75" customHeight="1">
      <c r="B33" s="1340">
        <v>26</v>
      </c>
      <c r="C33" s="1339" t="s">
        <v>1133</v>
      </c>
      <c r="D33" s="1338">
        <v>77.687643999999992</v>
      </c>
      <c r="E33" s="1365">
        <v>24.697004999999997</v>
      </c>
      <c r="F33" s="1337">
        <v>81.650631000000004</v>
      </c>
      <c r="G33" s="1337">
        <v>28.388137</v>
      </c>
      <c r="H33" s="1337">
        <v>5.9843279999999996</v>
      </c>
      <c r="I33" s="1336">
        <v>14.945666488709875</v>
      </c>
      <c r="J33" s="1335">
        <v>-78.919617021715794</v>
      </c>
      <c r="K33" s="1236"/>
      <c r="L33" s="1236"/>
      <c r="M33" s="1236"/>
      <c r="Q33" s="1236"/>
      <c r="R33" s="1236"/>
      <c r="S33" s="1236"/>
      <c r="T33" s="1236"/>
      <c r="U33" s="1236"/>
    </row>
    <row r="34" spans="2:21" ht="21.75" customHeight="1">
      <c r="B34" s="1340">
        <v>27</v>
      </c>
      <c r="C34" s="1339" t="s">
        <v>977</v>
      </c>
      <c r="D34" s="1338">
        <v>2998.620336</v>
      </c>
      <c r="E34" s="1365">
        <v>1069.4000289999999</v>
      </c>
      <c r="F34" s="1337">
        <v>6485.9286770000008</v>
      </c>
      <c r="G34" s="1337">
        <v>3206.510002</v>
      </c>
      <c r="H34" s="1337">
        <v>3553.0499319999999</v>
      </c>
      <c r="I34" s="1336">
        <v>199.84195951429137</v>
      </c>
      <c r="J34" s="1335">
        <v>10.807386528775908</v>
      </c>
      <c r="K34" s="1236"/>
      <c r="L34" s="1236"/>
      <c r="M34" s="1236"/>
      <c r="Q34" s="1236"/>
      <c r="R34" s="1236"/>
      <c r="S34" s="1236"/>
      <c r="T34" s="1236"/>
      <c r="U34" s="1236"/>
    </row>
    <row r="35" spans="2:21" ht="21.75" customHeight="1">
      <c r="B35" s="1340">
        <v>28</v>
      </c>
      <c r="C35" s="1339" t="s">
        <v>1132</v>
      </c>
      <c r="D35" s="1338">
        <v>367.57683800000007</v>
      </c>
      <c r="E35" s="1365">
        <v>162.593887</v>
      </c>
      <c r="F35" s="1337">
        <v>189.65026500000002</v>
      </c>
      <c r="G35" s="1337">
        <v>60.23940000000001</v>
      </c>
      <c r="H35" s="1337">
        <v>99.54576800000001</v>
      </c>
      <c r="I35" s="1336">
        <v>-62.951005654966593</v>
      </c>
      <c r="J35" s="1335">
        <v>65.250264776873593</v>
      </c>
      <c r="K35" s="1236"/>
      <c r="L35" s="1236"/>
      <c r="M35" s="1236"/>
      <c r="Q35" s="1236"/>
      <c r="R35" s="1236"/>
      <c r="S35" s="1236"/>
      <c r="T35" s="1236"/>
      <c r="U35" s="1236"/>
    </row>
    <row r="36" spans="2:21" ht="21.75" customHeight="1">
      <c r="B36" s="1340">
        <v>29</v>
      </c>
      <c r="C36" s="1339" t="s">
        <v>1131</v>
      </c>
      <c r="D36" s="1338">
        <v>480.506327</v>
      </c>
      <c r="E36" s="1365">
        <v>244.45934700000004</v>
      </c>
      <c r="F36" s="1337">
        <v>1065.29394</v>
      </c>
      <c r="G36" s="1337">
        <v>388.30901999999998</v>
      </c>
      <c r="H36" s="1337">
        <v>1401.4676609999999</v>
      </c>
      <c r="I36" s="1336">
        <v>58.844006075169602</v>
      </c>
      <c r="J36" s="1335">
        <v>260.91555663579481</v>
      </c>
      <c r="K36" s="1236"/>
      <c r="L36" s="1236"/>
      <c r="M36" s="1236"/>
      <c r="Q36" s="1236"/>
      <c r="R36" s="1236"/>
      <c r="S36" s="1236"/>
      <c r="T36" s="1236"/>
      <c r="U36" s="1236"/>
    </row>
    <row r="37" spans="2:21" ht="21.75" customHeight="1">
      <c r="B37" s="1340">
        <v>30</v>
      </c>
      <c r="C37" s="1339" t="s">
        <v>1130</v>
      </c>
      <c r="D37" s="1338">
        <v>1215.4324200000001</v>
      </c>
      <c r="E37" s="1365">
        <v>124.37455299999999</v>
      </c>
      <c r="F37" s="1337">
        <v>1241.8560130000001</v>
      </c>
      <c r="G37" s="1337">
        <v>542.15654800000004</v>
      </c>
      <c r="H37" s="1337">
        <v>375.91894600000001</v>
      </c>
      <c r="I37" s="1336">
        <v>335.90632884525826</v>
      </c>
      <c r="J37" s="1335">
        <v>-30.662287970743094</v>
      </c>
      <c r="K37" s="1236"/>
      <c r="L37" s="1236"/>
      <c r="M37" s="1236"/>
      <c r="Q37" s="1236"/>
      <c r="R37" s="1236"/>
      <c r="S37" s="1236"/>
      <c r="T37" s="1236"/>
      <c r="U37" s="1236"/>
    </row>
    <row r="38" spans="2:21" ht="21.75" customHeight="1">
      <c r="B38" s="1340">
        <v>31</v>
      </c>
      <c r="C38" s="1339" t="s">
        <v>1129</v>
      </c>
      <c r="D38" s="1338">
        <v>741.66023699999994</v>
      </c>
      <c r="E38" s="1365">
        <v>380.30295699999999</v>
      </c>
      <c r="F38" s="1337">
        <v>762.84083999999996</v>
      </c>
      <c r="G38" s="1337">
        <v>230.29806000000002</v>
      </c>
      <c r="H38" s="1337">
        <v>554.69392700000003</v>
      </c>
      <c r="I38" s="1336">
        <v>-39.443526335768141</v>
      </c>
      <c r="J38" s="1335">
        <v>140.85914010738952</v>
      </c>
      <c r="K38" s="1236"/>
      <c r="L38" s="1236"/>
      <c r="M38" s="1236"/>
      <c r="Q38" s="1236"/>
      <c r="R38" s="1236"/>
      <c r="S38" s="1236"/>
      <c r="T38" s="1236"/>
      <c r="U38" s="1236"/>
    </row>
    <row r="39" spans="2:21" ht="21.75" customHeight="1">
      <c r="B39" s="1340">
        <v>32</v>
      </c>
      <c r="C39" s="1339" t="s">
        <v>1128</v>
      </c>
      <c r="D39" s="1338">
        <v>26825.011680000007</v>
      </c>
      <c r="E39" s="1365">
        <v>12609.277901000001</v>
      </c>
      <c r="F39" s="1337">
        <v>22844.393893</v>
      </c>
      <c r="G39" s="1337">
        <v>10313.872187000001</v>
      </c>
      <c r="H39" s="1337">
        <v>11580.516222</v>
      </c>
      <c r="I39" s="1336">
        <v>-18.204101234202781</v>
      </c>
      <c r="J39" s="1335">
        <v>12.280974710899812</v>
      </c>
      <c r="K39" s="1236"/>
      <c r="L39" s="1236"/>
      <c r="M39" s="1236"/>
      <c r="Q39" s="1236"/>
      <c r="R39" s="1236"/>
      <c r="S39" s="1236"/>
      <c r="T39" s="1236"/>
      <c r="U39" s="1236"/>
    </row>
    <row r="40" spans="2:21" ht="21.75" customHeight="1">
      <c r="B40" s="1340">
        <v>33</v>
      </c>
      <c r="C40" s="1339" t="s">
        <v>1127</v>
      </c>
      <c r="D40" s="1338">
        <v>302.75969299999997</v>
      </c>
      <c r="E40" s="1365">
        <v>150.18420900000001</v>
      </c>
      <c r="F40" s="1337">
        <v>469.75452700000005</v>
      </c>
      <c r="G40" s="1337">
        <v>259.73004400000002</v>
      </c>
      <c r="H40" s="1337">
        <v>360.610345</v>
      </c>
      <c r="I40" s="1336">
        <v>72.940980765827391</v>
      </c>
      <c r="J40" s="1335">
        <v>38.84044350294721</v>
      </c>
      <c r="K40" s="1236"/>
      <c r="L40" s="1236"/>
      <c r="M40" s="1236"/>
      <c r="Q40" s="1236"/>
      <c r="R40" s="1236"/>
      <c r="S40" s="1236"/>
      <c r="T40" s="1236"/>
      <c r="U40" s="1236"/>
    </row>
    <row r="41" spans="2:21" ht="21.75" customHeight="1">
      <c r="B41" s="1340">
        <v>34</v>
      </c>
      <c r="C41" s="1339" t="s">
        <v>1126</v>
      </c>
      <c r="D41" s="1338">
        <v>798.67421899999999</v>
      </c>
      <c r="E41" s="1365">
        <v>334.94994100000002</v>
      </c>
      <c r="F41" s="1337">
        <v>1453.8265399999996</v>
      </c>
      <c r="G41" s="1337">
        <v>679.75206099999991</v>
      </c>
      <c r="H41" s="1337">
        <v>688.29389400000002</v>
      </c>
      <c r="I41" s="1336">
        <v>102.94138848646637</v>
      </c>
      <c r="J41" s="1335">
        <v>1.2566100921318224</v>
      </c>
      <c r="K41" s="1236"/>
      <c r="L41" s="1236"/>
      <c r="M41" s="1236"/>
      <c r="Q41" s="1236"/>
      <c r="R41" s="1236"/>
      <c r="S41" s="1236"/>
      <c r="T41" s="1236"/>
      <c r="U41" s="1236"/>
    </row>
    <row r="42" spans="2:21" ht="21.75" customHeight="1">
      <c r="B42" s="1340">
        <v>35</v>
      </c>
      <c r="C42" s="1339" t="s">
        <v>1125</v>
      </c>
      <c r="D42" s="1338">
        <v>4109.9158200000002</v>
      </c>
      <c r="E42" s="1365">
        <v>1117.508879</v>
      </c>
      <c r="F42" s="1337">
        <v>4311.6202749999993</v>
      </c>
      <c r="G42" s="1337">
        <v>1763.9932159999998</v>
      </c>
      <c r="H42" s="1337">
        <v>3183.1444390000001</v>
      </c>
      <c r="I42" s="1336">
        <v>57.850487736482677</v>
      </c>
      <c r="J42" s="1335">
        <v>80.451059002258688</v>
      </c>
      <c r="K42" s="1236"/>
      <c r="L42" s="1236"/>
      <c r="M42" s="1236"/>
      <c r="Q42" s="1236"/>
      <c r="R42" s="1236"/>
      <c r="S42" s="1236"/>
      <c r="T42" s="1236"/>
      <c r="U42" s="1236"/>
    </row>
    <row r="43" spans="2:21" ht="21.75" customHeight="1">
      <c r="B43" s="1340">
        <v>36</v>
      </c>
      <c r="C43" s="1339" t="s">
        <v>1124</v>
      </c>
      <c r="D43" s="1338">
        <v>179.301401</v>
      </c>
      <c r="E43" s="1365">
        <v>75.317204000000004</v>
      </c>
      <c r="F43" s="1337">
        <v>241.159055</v>
      </c>
      <c r="G43" s="1337">
        <v>116.49027599999999</v>
      </c>
      <c r="H43" s="1337">
        <v>129.345842</v>
      </c>
      <c r="I43" s="1336">
        <v>54.666224731337593</v>
      </c>
      <c r="J43" s="1335">
        <v>11.035741730065098</v>
      </c>
      <c r="K43" s="1236"/>
      <c r="L43" s="1236"/>
      <c r="M43" s="1236"/>
      <c r="Q43" s="1236"/>
      <c r="R43" s="1236"/>
      <c r="S43" s="1236"/>
      <c r="T43" s="1236"/>
      <c r="U43" s="1236"/>
    </row>
    <row r="44" spans="2:21" ht="21.75" customHeight="1">
      <c r="B44" s="1340">
        <v>37</v>
      </c>
      <c r="C44" s="1339" t="s">
        <v>1068</v>
      </c>
      <c r="D44" s="1338">
        <v>8993.4872370000012</v>
      </c>
      <c r="E44" s="1365">
        <v>4008.4577299999996</v>
      </c>
      <c r="F44" s="1337">
        <v>10288.678254000002</v>
      </c>
      <c r="G44" s="1337">
        <v>3912.211096</v>
      </c>
      <c r="H44" s="1337">
        <v>4457.0618570000006</v>
      </c>
      <c r="I44" s="1336">
        <v>-2.4010889095741987</v>
      </c>
      <c r="J44" s="1335">
        <v>13.926926426773804</v>
      </c>
      <c r="K44" s="1236"/>
      <c r="L44" s="1236"/>
      <c r="M44" s="1236"/>
      <c r="Q44" s="1236"/>
      <c r="R44" s="1236"/>
      <c r="S44" s="1236"/>
      <c r="T44" s="1236"/>
      <c r="U44" s="1236"/>
    </row>
    <row r="45" spans="2:21" ht="21.75" customHeight="1">
      <c r="B45" s="1340">
        <v>38</v>
      </c>
      <c r="C45" s="1339" t="s">
        <v>1123</v>
      </c>
      <c r="D45" s="1338">
        <v>638.15956200000005</v>
      </c>
      <c r="E45" s="1365">
        <v>100.47991300000001</v>
      </c>
      <c r="F45" s="1337">
        <v>748.18519600000013</v>
      </c>
      <c r="G45" s="1337">
        <v>334.71543400000007</v>
      </c>
      <c r="H45" s="1337">
        <v>281.17045700000006</v>
      </c>
      <c r="I45" s="1336">
        <v>233.11676334751604</v>
      </c>
      <c r="J45" s="1335">
        <v>-15.997164026801343</v>
      </c>
      <c r="K45" s="1236"/>
      <c r="L45" s="1236"/>
      <c r="M45" s="1236"/>
      <c r="Q45" s="1236"/>
      <c r="R45" s="1236"/>
      <c r="S45" s="1236"/>
      <c r="T45" s="1236"/>
      <c r="U45" s="1236"/>
    </row>
    <row r="46" spans="2:21" ht="21.75" customHeight="1">
      <c r="B46" s="1340">
        <v>39</v>
      </c>
      <c r="C46" s="1339" t="s">
        <v>1122</v>
      </c>
      <c r="D46" s="1338">
        <v>293.58630599999998</v>
      </c>
      <c r="E46" s="1365">
        <v>110.655946</v>
      </c>
      <c r="F46" s="1337">
        <v>296.42292900000001</v>
      </c>
      <c r="G46" s="1337">
        <v>130.86827600000001</v>
      </c>
      <c r="H46" s="1337">
        <v>113.59053799999998</v>
      </c>
      <c r="I46" s="1336">
        <v>18.265923098249061</v>
      </c>
      <c r="J46" s="1335">
        <v>-13.202388331301947</v>
      </c>
      <c r="K46" s="1236"/>
      <c r="L46" s="1236"/>
      <c r="M46" s="1236"/>
      <c r="Q46" s="1236"/>
      <c r="R46" s="1236"/>
      <c r="S46" s="1236"/>
      <c r="T46" s="1236"/>
      <c r="U46" s="1236"/>
    </row>
    <row r="47" spans="2:21" ht="21.75" customHeight="1">
      <c r="B47" s="1340">
        <v>40</v>
      </c>
      <c r="C47" s="1339" t="s">
        <v>1121</v>
      </c>
      <c r="D47" s="1338">
        <v>751.55979200000002</v>
      </c>
      <c r="E47" s="1365">
        <v>295.02224899999999</v>
      </c>
      <c r="F47" s="1337">
        <v>840.10645999999997</v>
      </c>
      <c r="G47" s="1337">
        <v>209.78953199999998</v>
      </c>
      <c r="H47" s="1337">
        <v>283.512745</v>
      </c>
      <c r="I47" s="1336">
        <v>-28.890267526907778</v>
      </c>
      <c r="J47" s="1335">
        <v>35.141511731862778</v>
      </c>
      <c r="K47" s="1236"/>
      <c r="L47" s="1236"/>
      <c r="M47" s="1236"/>
      <c r="Q47" s="1236"/>
      <c r="R47" s="1236"/>
      <c r="S47" s="1236"/>
      <c r="T47" s="1236"/>
      <c r="U47" s="1236"/>
    </row>
    <row r="48" spans="2:21" ht="21.75" customHeight="1">
      <c r="B48" s="1340"/>
      <c r="C48" s="1332" t="s">
        <v>1120</v>
      </c>
      <c r="D48" s="1331">
        <v>47428.334975799997</v>
      </c>
      <c r="E48" s="1364">
        <v>17687.833567089921</v>
      </c>
      <c r="F48" s="1330">
        <v>64904.11785699999</v>
      </c>
      <c r="G48" s="1330">
        <v>27510.656942999994</v>
      </c>
      <c r="H48" s="1330">
        <v>31075.310070000007</v>
      </c>
      <c r="I48" s="1329">
        <v>55.534349860609666</v>
      </c>
      <c r="J48" s="1328">
        <v>12.957353706186311</v>
      </c>
      <c r="K48" s="1236"/>
      <c r="L48" s="1236"/>
      <c r="M48" s="1236"/>
      <c r="Q48" s="1236"/>
      <c r="R48" s="1236"/>
      <c r="S48" s="1236"/>
      <c r="T48" s="1236"/>
      <c r="U48" s="1236"/>
    </row>
    <row r="49" spans="2:21" ht="21.75" customHeight="1" thickBot="1">
      <c r="B49" s="1363"/>
      <c r="C49" s="1326" t="s">
        <v>1119</v>
      </c>
      <c r="D49" s="1325">
        <v>159987.10347579999</v>
      </c>
      <c r="E49" s="1362">
        <v>60012.082386089925</v>
      </c>
      <c r="F49" s="1324">
        <v>205527.389467</v>
      </c>
      <c r="G49" s="1324">
        <v>88634.554512999995</v>
      </c>
      <c r="H49" s="1324">
        <v>102475.294911</v>
      </c>
      <c r="I49" s="1323">
        <v>47.694515818941852</v>
      </c>
      <c r="J49" s="1322">
        <v>15.615513017521849</v>
      </c>
      <c r="K49" s="1236"/>
      <c r="L49" s="1236"/>
      <c r="M49" s="1236"/>
      <c r="Q49" s="1236"/>
      <c r="R49" s="1236"/>
      <c r="S49" s="1236"/>
      <c r="T49" s="1236"/>
      <c r="U49" s="1236"/>
    </row>
    <row r="50" spans="2:21" ht="21.75" customHeight="1" thickTop="1">
      <c r="B50" s="2308" t="s">
        <v>960</v>
      </c>
      <c r="C50" s="2308"/>
      <c r="D50" s="2308"/>
      <c r="E50" s="2308"/>
      <c r="F50" s="2308"/>
      <c r="G50" s="2308"/>
      <c r="H50" s="2308"/>
      <c r="I50" s="2308"/>
      <c r="J50" s="2308"/>
      <c r="L50" s="1236"/>
      <c r="M50" s="1236"/>
    </row>
    <row r="51" spans="2:21" ht="15" customHeight="1">
      <c r="B51" s="1359"/>
      <c r="C51" s="1357"/>
      <c r="D51" s="1361"/>
      <c r="E51" s="1361"/>
      <c r="F51" s="1361"/>
      <c r="G51" s="1361"/>
      <c r="H51" s="1361"/>
      <c r="I51" s="1358"/>
      <c r="J51" s="1334"/>
      <c r="L51" s="1236"/>
      <c r="M51" s="1236"/>
    </row>
    <row r="52" spans="2:21" ht="15" customHeight="1">
      <c r="B52" s="1359"/>
      <c r="C52" s="1357"/>
      <c r="D52" s="1357"/>
      <c r="E52" s="1357"/>
      <c r="F52" s="1357"/>
      <c r="G52" s="1357"/>
      <c r="H52" s="1357"/>
      <c r="I52" s="1358"/>
      <c r="J52" s="1334"/>
      <c r="L52" s="1236"/>
      <c r="M52" s="1236"/>
    </row>
    <row r="53" spans="2:21" ht="15" customHeight="1">
      <c r="B53" s="1359"/>
      <c r="C53" s="1357"/>
      <c r="D53" s="1360"/>
      <c r="E53" s="1360"/>
      <c r="F53" s="1360"/>
      <c r="G53" s="1360"/>
      <c r="H53" s="1360"/>
      <c r="I53" s="1360"/>
      <c r="J53" s="1360"/>
      <c r="L53" s="1236"/>
      <c r="M53" s="1236"/>
    </row>
    <row r="54" spans="2:21" ht="15" customHeight="1">
      <c r="B54" s="1359"/>
      <c r="C54" s="1357"/>
      <c r="D54" s="1360"/>
      <c r="E54" s="1360"/>
      <c r="F54" s="1360"/>
      <c r="G54" s="1360"/>
      <c r="H54" s="1360"/>
      <c r="I54" s="1360"/>
      <c r="J54" s="1360"/>
      <c r="K54" s="1236"/>
      <c r="L54" s="1236"/>
      <c r="M54" s="1236"/>
    </row>
    <row r="55" spans="2:21" ht="15" customHeight="1">
      <c r="B55" s="1359"/>
      <c r="C55" s="1357"/>
      <c r="D55" s="1360"/>
      <c r="E55" s="1360"/>
      <c r="F55" s="1360"/>
      <c r="G55" s="1360"/>
      <c r="H55" s="1360"/>
      <c r="I55" s="1358"/>
      <c r="J55" s="1334"/>
      <c r="L55" s="1236"/>
      <c r="M55" s="1236"/>
    </row>
    <row r="56" spans="2:21" ht="15" customHeight="1">
      <c r="B56" s="1359"/>
      <c r="C56" s="1357"/>
      <c r="D56" s="1357"/>
      <c r="E56" s="1357"/>
      <c r="F56" s="1357"/>
      <c r="G56" s="1358"/>
      <c r="H56" s="1358"/>
      <c r="I56" s="1358"/>
      <c r="J56" s="1334"/>
      <c r="L56" s="1236"/>
      <c r="M56" s="1236"/>
    </row>
    <row r="57" spans="2:21" ht="15" customHeight="1">
      <c r="B57" s="1357"/>
      <c r="C57" s="1356"/>
      <c r="D57" s="1356"/>
      <c r="E57" s="1356"/>
      <c r="F57" s="1356"/>
      <c r="G57" s="1355"/>
      <c r="H57" s="1355"/>
      <c r="I57" s="1355"/>
      <c r="J57" s="1321"/>
      <c r="L57" s="1236"/>
      <c r="M57" s="1236"/>
    </row>
    <row r="58" spans="2:21" ht="15" customHeight="1">
      <c r="B58" s="1357"/>
      <c r="C58" s="1356"/>
      <c r="D58" s="1356"/>
      <c r="E58" s="1356"/>
      <c r="F58" s="1356"/>
      <c r="G58" s="1355"/>
      <c r="H58" s="1355"/>
      <c r="I58" s="1355"/>
      <c r="J58" s="1321"/>
      <c r="L58" s="1236"/>
      <c r="M58" s="1236"/>
    </row>
    <row r="59" spans="2:21">
      <c r="L59" s="1236"/>
      <c r="M59" s="1236"/>
    </row>
    <row r="60" spans="2:21">
      <c r="L60" s="1236"/>
      <c r="M60" s="1236"/>
    </row>
    <row r="61" spans="2:21">
      <c r="L61" s="1236"/>
      <c r="M61" s="1236"/>
    </row>
    <row r="62" spans="2:21">
      <c r="L62" s="1236"/>
      <c r="M62" s="1236"/>
    </row>
    <row r="63" spans="2:21">
      <c r="L63" s="1236"/>
      <c r="M63" s="1236"/>
    </row>
    <row r="64" spans="2:21">
      <c r="L64" s="1236"/>
      <c r="M64" s="1236"/>
    </row>
    <row r="65" spans="12:13">
      <c r="L65" s="1236"/>
      <c r="M65" s="1236"/>
    </row>
    <row r="66" spans="12:13">
      <c r="L66" s="1236"/>
      <c r="M66" s="1236"/>
    </row>
    <row r="67" spans="12:13">
      <c r="L67" s="1236"/>
      <c r="M67" s="1236"/>
    </row>
    <row r="68" spans="12:13">
      <c r="L68" s="1236"/>
      <c r="M68" s="1236"/>
    </row>
    <row r="69" spans="12:13">
      <c r="L69" s="1236"/>
      <c r="M69" s="1236"/>
    </row>
    <row r="70" spans="12:13">
      <c r="L70" s="1236"/>
      <c r="M70" s="1236"/>
    </row>
    <row r="71" spans="12:13">
      <c r="L71" s="1236"/>
      <c r="M71" s="1236"/>
    </row>
    <row r="72" spans="12:13">
      <c r="L72" s="1236"/>
      <c r="M72" s="1236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H34" sqref="H34"/>
    </sheetView>
  </sheetViews>
  <sheetFormatPr defaultRowHeight="15.75"/>
  <cols>
    <col min="1" max="1" width="4.7109375" style="1235" customWidth="1"/>
    <col min="2" max="2" width="5.140625" style="1235" bestFit="1" customWidth="1"/>
    <col min="3" max="3" width="33.140625" style="1235" customWidth="1"/>
    <col min="4" max="8" width="14.85546875" style="1235" customWidth="1"/>
    <col min="9" max="10" width="9.42578125" style="1235" customWidth="1"/>
    <col min="11" max="11" width="9.28515625" style="1235" customWidth="1"/>
    <col min="12" max="12" width="9.140625" style="1235"/>
    <col min="13" max="13" width="10" style="1235" bestFit="1" customWidth="1"/>
    <col min="14" max="257" width="9.140625" style="1235"/>
    <col min="258" max="258" width="4.7109375" style="1235" customWidth="1"/>
    <col min="259" max="259" width="30" style="1235" bestFit="1" customWidth="1"/>
    <col min="260" max="260" width="13.42578125" style="1235" customWidth="1"/>
    <col min="261" max="266" width="10.7109375" style="1235" customWidth="1"/>
    <col min="267" max="267" width="9.28515625" style="1235" customWidth="1"/>
    <col min="268" max="513" width="9.140625" style="1235"/>
    <col min="514" max="514" width="4.7109375" style="1235" customWidth="1"/>
    <col min="515" max="515" width="30" style="1235" bestFit="1" customWidth="1"/>
    <col min="516" max="516" width="13.42578125" style="1235" customWidth="1"/>
    <col min="517" max="522" width="10.7109375" style="1235" customWidth="1"/>
    <col min="523" max="523" width="9.28515625" style="1235" customWidth="1"/>
    <col min="524" max="769" width="9.140625" style="1235"/>
    <col min="770" max="770" width="4.7109375" style="1235" customWidth="1"/>
    <col min="771" max="771" width="30" style="1235" bestFit="1" customWidth="1"/>
    <col min="772" max="772" width="13.42578125" style="1235" customWidth="1"/>
    <col min="773" max="778" width="10.7109375" style="1235" customWidth="1"/>
    <col min="779" max="779" width="9.28515625" style="1235" customWidth="1"/>
    <col min="780" max="1025" width="9.140625" style="1235"/>
    <col min="1026" max="1026" width="4.7109375" style="1235" customWidth="1"/>
    <col min="1027" max="1027" width="30" style="1235" bestFit="1" customWidth="1"/>
    <col min="1028" max="1028" width="13.42578125" style="1235" customWidth="1"/>
    <col min="1029" max="1034" width="10.7109375" style="1235" customWidth="1"/>
    <col min="1035" max="1035" width="9.28515625" style="1235" customWidth="1"/>
    <col min="1036" max="1281" width="9.140625" style="1235"/>
    <col min="1282" max="1282" width="4.7109375" style="1235" customWidth="1"/>
    <col min="1283" max="1283" width="30" style="1235" bestFit="1" customWidth="1"/>
    <col min="1284" max="1284" width="13.42578125" style="1235" customWidth="1"/>
    <col min="1285" max="1290" width="10.7109375" style="1235" customWidth="1"/>
    <col min="1291" max="1291" width="9.28515625" style="1235" customWidth="1"/>
    <col min="1292" max="1537" width="9.140625" style="1235"/>
    <col min="1538" max="1538" width="4.7109375" style="1235" customWidth="1"/>
    <col min="1539" max="1539" width="30" style="1235" bestFit="1" customWidth="1"/>
    <col min="1540" max="1540" width="13.42578125" style="1235" customWidth="1"/>
    <col min="1541" max="1546" width="10.7109375" style="1235" customWidth="1"/>
    <col min="1547" max="1547" width="9.28515625" style="1235" customWidth="1"/>
    <col min="1548" max="1793" width="9.140625" style="1235"/>
    <col min="1794" max="1794" width="4.7109375" style="1235" customWidth="1"/>
    <col min="1795" max="1795" width="30" style="1235" bestFit="1" customWidth="1"/>
    <col min="1796" max="1796" width="13.42578125" style="1235" customWidth="1"/>
    <col min="1797" max="1802" width="10.7109375" style="1235" customWidth="1"/>
    <col min="1803" max="1803" width="9.28515625" style="1235" customWidth="1"/>
    <col min="1804" max="2049" width="9.140625" style="1235"/>
    <col min="2050" max="2050" width="4.7109375" style="1235" customWidth="1"/>
    <col min="2051" max="2051" width="30" style="1235" bestFit="1" customWidth="1"/>
    <col min="2052" max="2052" width="13.42578125" style="1235" customWidth="1"/>
    <col min="2053" max="2058" width="10.7109375" style="1235" customWidth="1"/>
    <col min="2059" max="2059" width="9.28515625" style="1235" customWidth="1"/>
    <col min="2060" max="2305" width="9.140625" style="1235"/>
    <col min="2306" max="2306" width="4.7109375" style="1235" customWidth="1"/>
    <col min="2307" max="2307" width="30" style="1235" bestFit="1" customWidth="1"/>
    <col min="2308" max="2308" width="13.42578125" style="1235" customWidth="1"/>
    <col min="2309" max="2314" width="10.7109375" style="1235" customWidth="1"/>
    <col min="2315" max="2315" width="9.28515625" style="1235" customWidth="1"/>
    <col min="2316" max="2561" width="9.140625" style="1235"/>
    <col min="2562" max="2562" width="4.7109375" style="1235" customWidth="1"/>
    <col min="2563" max="2563" width="30" style="1235" bestFit="1" customWidth="1"/>
    <col min="2564" max="2564" width="13.42578125" style="1235" customWidth="1"/>
    <col min="2565" max="2570" width="10.7109375" style="1235" customWidth="1"/>
    <col min="2571" max="2571" width="9.28515625" style="1235" customWidth="1"/>
    <col min="2572" max="2817" width="9.140625" style="1235"/>
    <col min="2818" max="2818" width="4.7109375" style="1235" customWidth="1"/>
    <col min="2819" max="2819" width="30" style="1235" bestFit="1" customWidth="1"/>
    <col min="2820" max="2820" width="13.42578125" style="1235" customWidth="1"/>
    <col min="2821" max="2826" width="10.7109375" style="1235" customWidth="1"/>
    <col min="2827" max="2827" width="9.28515625" style="1235" customWidth="1"/>
    <col min="2828" max="3073" width="9.140625" style="1235"/>
    <col min="3074" max="3074" width="4.7109375" style="1235" customWidth="1"/>
    <col min="3075" max="3075" width="30" style="1235" bestFit="1" customWidth="1"/>
    <col min="3076" max="3076" width="13.42578125" style="1235" customWidth="1"/>
    <col min="3077" max="3082" width="10.7109375" style="1235" customWidth="1"/>
    <col min="3083" max="3083" width="9.28515625" style="1235" customWidth="1"/>
    <col min="3084" max="3329" width="9.140625" style="1235"/>
    <col min="3330" max="3330" width="4.7109375" style="1235" customWidth="1"/>
    <col min="3331" max="3331" width="30" style="1235" bestFit="1" customWidth="1"/>
    <col min="3332" max="3332" width="13.42578125" style="1235" customWidth="1"/>
    <col min="3333" max="3338" width="10.7109375" style="1235" customWidth="1"/>
    <col min="3339" max="3339" width="9.28515625" style="1235" customWidth="1"/>
    <col min="3340" max="3585" width="9.140625" style="1235"/>
    <col min="3586" max="3586" width="4.7109375" style="1235" customWidth="1"/>
    <col min="3587" max="3587" width="30" style="1235" bestFit="1" customWidth="1"/>
    <col min="3588" max="3588" width="13.42578125" style="1235" customWidth="1"/>
    <col min="3589" max="3594" width="10.7109375" style="1235" customWidth="1"/>
    <col min="3595" max="3595" width="9.28515625" style="1235" customWidth="1"/>
    <col min="3596" max="3841" width="9.140625" style="1235"/>
    <col min="3842" max="3842" width="4.7109375" style="1235" customWidth="1"/>
    <col min="3843" max="3843" width="30" style="1235" bestFit="1" customWidth="1"/>
    <col min="3844" max="3844" width="13.42578125" style="1235" customWidth="1"/>
    <col min="3845" max="3850" width="10.7109375" style="1235" customWidth="1"/>
    <col min="3851" max="3851" width="9.28515625" style="1235" customWidth="1"/>
    <col min="3852" max="4097" width="9.140625" style="1235"/>
    <col min="4098" max="4098" width="4.7109375" style="1235" customWidth="1"/>
    <col min="4099" max="4099" width="30" style="1235" bestFit="1" customWidth="1"/>
    <col min="4100" max="4100" width="13.42578125" style="1235" customWidth="1"/>
    <col min="4101" max="4106" width="10.7109375" style="1235" customWidth="1"/>
    <col min="4107" max="4107" width="9.28515625" style="1235" customWidth="1"/>
    <col min="4108" max="4353" width="9.140625" style="1235"/>
    <col min="4354" max="4354" width="4.7109375" style="1235" customWidth="1"/>
    <col min="4355" max="4355" width="30" style="1235" bestFit="1" customWidth="1"/>
    <col min="4356" max="4356" width="13.42578125" style="1235" customWidth="1"/>
    <col min="4357" max="4362" width="10.7109375" style="1235" customWidth="1"/>
    <col min="4363" max="4363" width="9.28515625" style="1235" customWidth="1"/>
    <col min="4364" max="4609" width="9.140625" style="1235"/>
    <col min="4610" max="4610" width="4.7109375" style="1235" customWidth="1"/>
    <col min="4611" max="4611" width="30" style="1235" bestFit="1" customWidth="1"/>
    <col min="4612" max="4612" width="13.42578125" style="1235" customWidth="1"/>
    <col min="4613" max="4618" width="10.7109375" style="1235" customWidth="1"/>
    <col min="4619" max="4619" width="9.28515625" style="1235" customWidth="1"/>
    <col min="4620" max="4865" width="9.140625" style="1235"/>
    <col min="4866" max="4866" width="4.7109375" style="1235" customWidth="1"/>
    <col min="4867" max="4867" width="30" style="1235" bestFit="1" customWidth="1"/>
    <col min="4868" max="4868" width="13.42578125" style="1235" customWidth="1"/>
    <col min="4869" max="4874" width="10.7109375" style="1235" customWidth="1"/>
    <col min="4875" max="4875" width="9.28515625" style="1235" customWidth="1"/>
    <col min="4876" max="5121" width="9.140625" style="1235"/>
    <col min="5122" max="5122" width="4.7109375" style="1235" customWidth="1"/>
    <col min="5123" max="5123" width="30" style="1235" bestFit="1" customWidth="1"/>
    <col min="5124" max="5124" width="13.42578125" style="1235" customWidth="1"/>
    <col min="5125" max="5130" width="10.7109375" style="1235" customWidth="1"/>
    <col min="5131" max="5131" width="9.28515625" style="1235" customWidth="1"/>
    <col min="5132" max="5377" width="9.140625" style="1235"/>
    <col min="5378" max="5378" width="4.7109375" style="1235" customWidth="1"/>
    <col min="5379" max="5379" width="30" style="1235" bestFit="1" customWidth="1"/>
    <col min="5380" max="5380" width="13.42578125" style="1235" customWidth="1"/>
    <col min="5381" max="5386" width="10.7109375" style="1235" customWidth="1"/>
    <col min="5387" max="5387" width="9.28515625" style="1235" customWidth="1"/>
    <col min="5388" max="5633" width="9.140625" style="1235"/>
    <col min="5634" max="5634" width="4.7109375" style="1235" customWidth="1"/>
    <col min="5635" max="5635" width="30" style="1235" bestFit="1" customWidth="1"/>
    <col min="5636" max="5636" width="13.42578125" style="1235" customWidth="1"/>
    <col min="5637" max="5642" width="10.7109375" style="1235" customWidth="1"/>
    <col min="5643" max="5643" width="9.28515625" style="1235" customWidth="1"/>
    <col min="5644" max="5889" width="9.140625" style="1235"/>
    <col min="5890" max="5890" width="4.7109375" style="1235" customWidth="1"/>
    <col min="5891" max="5891" width="30" style="1235" bestFit="1" customWidth="1"/>
    <col min="5892" max="5892" width="13.42578125" style="1235" customWidth="1"/>
    <col min="5893" max="5898" width="10.7109375" style="1235" customWidth="1"/>
    <col min="5899" max="5899" width="9.28515625" style="1235" customWidth="1"/>
    <col min="5900" max="6145" width="9.140625" style="1235"/>
    <col min="6146" max="6146" width="4.7109375" style="1235" customWidth="1"/>
    <col min="6147" max="6147" width="30" style="1235" bestFit="1" customWidth="1"/>
    <col min="6148" max="6148" width="13.42578125" style="1235" customWidth="1"/>
    <col min="6149" max="6154" width="10.7109375" style="1235" customWidth="1"/>
    <col min="6155" max="6155" width="9.28515625" style="1235" customWidth="1"/>
    <col min="6156" max="6401" width="9.140625" style="1235"/>
    <col min="6402" max="6402" width="4.7109375" style="1235" customWidth="1"/>
    <col min="6403" max="6403" width="30" style="1235" bestFit="1" customWidth="1"/>
    <col min="6404" max="6404" width="13.42578125" style="1235" customWidth="1"/>
    <col min="6405" max="6410" width="10.7109375" style="1235" customWidth="1"/>
    <col min="6411" max="6411" width="9.28515625" style="1235" customWidth="1"/>
    <col min="6412" max="6657" width="9.140625" style="1235"/>
    <col min="6658" max="6658" width="4.7109375" style="1235" customWidth="1"/>
    <col min="6659" max="6659" width="30" style="1235" bestFit="1" customWidth="1"/>
    <col min="6660" max="6660" width="13.42578125" style="1235" customWidth="1"/>
    <col min="6661" max="6666" width="10.7109375" style="1235" customWidth="1"/>
    <col min="6667" max="6667" width="9.28515625" style="1235" customWidth="1"/>
    <col min="6668" max="6913" width="9.140625" style="1235"/>
    <col min="6914" max="6914" width="4.7109375" style="1235" customWidth="1"/>
    <col min="6915" max="6915" width="30" style="1235" bestFit="1" customWidth="1"/>
    <col min="6916" max="6916" width="13.42578125" style="1235" customWidth="1"/>
    <col min="6917" max="6922" width="10.7109375" style="1235" customWidth="1"/>
    <col min="6923" max="6923" width="9.28515625" style="1235" customWidth="1"/>
    <col min="6924" max="7169" width="9.140625" style="1235"/>
    <col min="7170" max="7170" width="4.7109375" style="1235" customWidth="1"/>
    <col min="7171" max="7171" width="30" style="1235" bestFit="1" customWidth="1"/>
    <col min="7172" max="7172" width="13.42578125" style="1235" customWidth="1"/>
    <col min="7173" max="7178" width="10.7109375" style="1235" customWidth="1"/>
    <col min="7179" max="7179" width="9.28515625" style="1235" customWidth="1"/>
    <col min="7180" max="7425" width="9.140625" style="1235"/>
    <col min="7426" max="7426" width="4.7109375" style="1235" customWidth="1"/>
    <col min="7427" max="7427" width="30" style="1235" bestFit="1" customWidth="1"/>
    <col min="7428" max="7428" width="13.42578125" style="1235" customWidth="1"/>
    <col min="7429" max="7434" width="10.7109375" style="1235" customWidth="1"/>
    <col min="7435" max="7435" width="9.28515625" style="1235" customWidth="1"/>
    <col min="7436" max="7681" width="9.140625" style="1235"/>
    <col min="7682" max="7682" width="4.7109375" style="1235" customWidth="1"/>
    <col min="7683" max="7683" width="30" style="1235" bestFit="1" customWidth="1"/>
    <col min="7684" max="7684" width="13.42578125" style="1235" customWidth="1"/>
    <col min="7685" max="7690" width="10.7109375" style="1235" customWidth="1"/>
    <col min="7691" max="7691" width="9.28515625" style="1235" customWidth="1"/>
    <col min="7692" max="7937" width="9.140625" style="1235"/>
    <col min="7938" max="7938" width="4.7109375" style="1235" customWidth="1"/>
    <col min="7939" max="7939" width="30" style="1235" bestFit="1" customWidth="1"/>
    <col min="7940" max="7940" width="13.42578125" style="1235" customWidth="1"/>
    <col min="7941" max="7946" width="10.7109375" style="1235" customWidth="1"/>
    <col min="7947" max="7947" width="9.28515625" style="1235" customWidth="1"/>
    <col min="7948" max="8193" width="9.140625" style="1235"/>
    <col min="8194" max="8194" width="4.7109375" style="1235" customWidth="1"/>
    <col min="8195" max="8195" width="30" style="1235" bestFit="1" customWidth="1"/>
    <col min="8196" max="8196" width="13.42578125" style="1235" customWidth="1"/>
    <col min="8197" max="8202" width="10.7109375" style="1235" customWidth="1"/>
    <col min="8203" max="8203" width="9.28515625" style="1235" customWidth="1"/>
    <col min="8204" max="8449" width="9.140625" style="1235"/>
    <col min="8450" max="8450" width="4.7109375" style="1235" customWidth="1"/>
    <col min="8451" max="8451" width="30" style="1235" bestFit="1" customWidth="1"/>
    <col min="8452" max="8452" width="13.42578125" style="1235" customWidth="1"/>
    <col min="8453" max="8458" width="10.7109375" style="1235" customWidth="1"/>
    <col min="8459" max="8459" width="9.28515625" style="1235" customWidth="1"/>
    <col min="8460" max="8705" width="9.140625" style="1235"/>
    <col min="8706" max="8706" width="4.7109375" style="1235" customWidth="1"/>
    <col min="8707" max="8707" width="30" style="1235" bestFit="1" customWidth="1"/>
    <col min="8708" max="8708" width="13.42578125" style="1235" customWidth="1"/>
    <col min="8709" max="8714" width="10.7109375" style="1235" customWidth="1"/>
    <col min="8715" max="8715" width="9.28515625" style="1235" customWidth="1"/>
    <col min="8716" max="8961" width="9.140625" style="1235"/>
    <col min="8962" max="8962" width="4.7109375" style="1235" customWidth="1"/>
    <col min="8963" max="8963" width="30" style="1235" bestFit="1" customWidth="1"/>
    <col min="8964" max="8964" width="13.42578125" style="1235" customWidth="1"/>
    <col min="8965" max="8970" width="10.7109375" style="1235" customWidth="1"/>
    <col min="8971" max="8971" width="9.28515625" style="1235" customWidth="1"/>
    <col min="8972" max="9217" width="9.140625" style="1235"/>
    <col min="9218" max="9218" width="4.7109375" style="1235" customWidth="1"/>
    <col min="9219" max="9219" width="30" style="1235" bestFit="1" customWidth="1"/>
    <col min="9220" max="9220" width="13.42578125" style="1235" customWidth="1"/>
    <col min="9221" max="9226" width="10.7109375" style="1235" customWidth="1"/>
    <col min="9227" max="9227" width="9.28515625" style="1235" customWidth="1"/>
    <col min="9228" max="9473" width="9.140625" style="1235"/>
    <col min="9474" max="9474" width="4.7109375" style="1235" customWidth="1"/>
    <col min="9475" max="9475" width="30" style="1235" bestFit="1" customWidth="1"/>
    <col min="9476" max="9476" width="13.42578125" style="1235" customWidth="1"/>
    <col min="9477" max="9482" width="10.7109375" style="1235" customWidth="1"/>
    <col min="9483" max="9483" width="9.28515625" style="1235" customWidth="1"/>
    <col min="9484" max="9729" width="9.140625" style="1235"/>
    <col min="9730" max="9730" width="4.7109375" style="1235" customWidth="1"/>
    <col min="9731" max="9731" width="30" style="1235" bestFit="1" customWidth="1"/>
    <col min="9732" max="9732" width="13.42578125" style="1235" customWidth="1"/>
    <col min="9733" max="9738" width="10.7109375" style="1235" customWidth="1"/>
    <col min="9739" max="9739" width="9.28515625" style="1235" customWidth="1"/>
    <col min="9740" max="9985" width="9.140625" style="1235"/>
    <col min="9986" max="9986" width="4.7109375" style="1235" customWidth="1"/>
    <col min="9987" max="9987" width="30" style="1235" bestFit="1" customWidth="1"/>
    <col min="9988" max="9988" width="13.42578125" style="1235" customWidth="1"/>
    <col min="9989" max="9994" width="10.7109375" style="1235" customWidth="1"/>
    <col min="9995" max="9995" width="9.28515625" style="1235" customWidth="1"/>
    <col min="9996" max="10241" width="9.140625" style="1235"/>
    <col min="10242" max="10242" width="4.7109375" style="1235" customWidth="1"/>
    <col min="10243" max="10243" width="30" style="1235" bestFit="1" customWidth="1"/>
    <col min="10244" max="10244" width="13.42578125" style="1235" customWidth="1"/>
    <col min="10245" max="10250" width="10.7109375" style="1235" customWidth="1"/>
    <col min="10251" max="10251" width="9.28515625" style="1235" customWidth="1"/>
    <col min="10252" max="10497" width="9.140625" style="1235"/>
    <col min="10498" max="10498" width="4.7109375" style="1235" customWidth="1"/>
    <col min="10499" max="10499" width="30" style="1235" bestFit="1" customWidth="1"/>
    <col min="10500" max="10500" width="13.42578125" style="1235" customWidth="1"/>
    <col min="10501" max="10506" width="10.7109375" style="1235" customWidth="1"/>
    <col min="10507" max="10507" width="9.28515625" style="1235" customWidth="1"/>
    <col min="10508" max="10753" width="9.140625" style="1235"/>
    <col min="10754" max="10754" width="4.7109375" style="1235" customWidth="1"/>
    <col min="10755" max="10755" width="30" style="1235" bestFit="1" customWidth="1"/>
    <col min="10756" max="10756" width="13.42578125" style="1235" customWidth="1"/>
    <col min="10757" max="10762" width="10.7109375" style="1235" customWidth="1"/>
    <col min="10763" max="10763" width="9.28515625" style="1235" customWidth="1"/>
    <col min="10764" max="11009" width="9.140625" style="1235"/>
    <col min="11010" max="11010" width="4.7109375" style="1235" customWidth="1"/>
    <col min="11011" max="11011" width="30" style="1235" bestFit="1" customWidth="1"/>
    <col min="11012" max="11012" width="13.42578125" style="1235" customWidth="1"/>
    <col min="11013" max="11018" width="10.7109375" style="1235" customWidth="1"/>
    <col min="11019" max="11019" width="9.28515625" style="1235" customWidth="1"/>
    <col min="11020" max="11265" width="9.140625" style="1235"/>
    <col min="11266" max="11266" width="4.7109375" style="1235" customWidth="1"/>
    <col min="11267" max="11267" width="30" style="1235" bestFit="1" customWidth="1"/>
    <col min="11268" max="11268" width="13.42578125" style="1235" customWidth="1"/>
    <col min="11269" max="11274" width="10.7109375" style="1235" customWidth="1"/>
    <col min="11275" max="11275" width="9.28515625" style="1235" customWidth="1"/>
    <col min="11276" max="11521" width="9.140625" style="1235"/>
    <col min="11522" max="11522" width="4.7109375" style="1235" customWidth="1"/>
    <col min="11523" max="11523" width="30" style="1235" bestFit="1" customWidth="1"/>
    <col min="11524" max="11524" width="13.42578125" style="1235" customWidth="1"/>
    <col min="11525" max="11530" width="10.7109375" style="1235" customWidth="1"/>
    <col min="11531" max="11531" width="9.28515625" style="1235" customWidth="1"/>
    <col min="11532" max="11777" width="9.140625" style="1235"/>
    <col min="11778" max="11778" width="4.7109375" style="1235" customWidth="1"/>
    <col min="11779" max="11779" width="30" style="1235" bestFit="1" customWidth="1"/>
    <col min="11780" max="11780" width="13.42578125" style="1235" customWidth="1"/>
    <col min="11781" max="11786" width="10.7109375" style="1235" customWidth="1"/>
    <col min="11787" max="11787" width="9.28515625" style="1235" customWidth="1"/>
    <col min="11788" max="12033" width="9.140625" style="1235"/>
    <col min="12034" max="12034" width="4.7109375" style="1235" customWidth="1"/>
    <col min="12035" max="12035" width="30" style="1235" bestFit="1" customWidth="1"/>
    <col min="12036" max="12036" width="13.42578125" style="1235" customWidth="1"/>
    <col min="12037" max="12042" width="10.7109375" style="1235" customWidth="1"/>
    <col min="12043" max="12043" width="9.28515625" style="1235" customWidth="1"/>
    <col min="12044" max="12289" width="9.140625" style="1235"/>
    <col min="12290" max="12290" width="4.7109375" style="1235" customWidth="1"/>
    <col min="12291" max="12291" width="30" style="1235" bestFit="1" customWidth="1"/>
    <col min="12292" max="12292" width="13.42578125" style="1235" customWidth="1"/>
    <col min="12293" max="12298" width="10.7109375" style="1235" customWidth="1"/>
    <col min="12299" max="12299" width="9.28515625" style="1235" customWidth="1"/>
    <col min="12300" max="12545" width="9.140625" style="1235"/>
    <col min="12546" max="12546" width="4.7109375" style="1235" customWidth="1"/>
    <col min="12547" max="12547" width="30" style="1235" bestFit="1" customWidth="1"/>
    <col min="12548" max="12548" width="13.42578125" style="1235" customWidth="1"/>
    <col min="12549" max="12554" width="10.7109375" style="1235" customWidth="1"/>
    <col min="12555" max="12555" width="9.28515625" style="1235" customWidth="1"/>
    <col min="12556" max="12801" width="9.140625" style="1235"/>
    <col min="12802" max="12802" width="4.7109375" style="1235" customWidth="1"/>
    <col min="12803" max="12803" width="30" style="1235" bestFit="1" customWidth="1"/>
    <col min="12804" max="12804" width="13.42578125" style="1235" customWidth="1"/>
    <col min="12805" max="12810" width="10.7109375" style="1235" customWidth="1"/>
    <col min="12811" max="12811" width="9.28515625" style="1235" customWidth="1"/>
    <col min="12812" max="13057" width="9.140625" style="1235"/>
    <col min="13058" max="13058" width="4.7109375" style="1235" customWidth="1"/>
    <col min="13059" max="13059" width="30" style="1235" bestFit="1" customWidth="1"/>
    <col min="13060" max="13060" width="13.42578125" style="1235" customWidth="1"/>
    <col min="13061" max="13066" width="10.7109375" style="1235" customWidth="1"/>
    <col min="13067" max="13067" width="9.28515625" style="1235" customWidth="1"/>
    <col min="13068" max="13313" width="9.140625" style="1235"/>
    <col min="13314" max="13314" width="4.7109375" style="1235" customWidth="1"/>
    <col min="13315" max="13315" width="30" style="1235" bestFit="1" customWidth="1"/>
    <col min="13316" max="13316" width="13.42578125" style="1235" customWidth="1"/>
    <col min="13317" max="13322" width="10.7109375" style="1235" customWidth="1"/>
    <col min="13323" max="13323" width="9.28515625" style="1235" customWidth="1"/>
    <col min="13324" max="13569" width="9.140625" style="1235"/>
    <col min="13570" max="13570" width="4.7109375" style="1235" customWidth="1"/>
    <col min="13571" max="13571" width="30" style="1235" bestFit="1" customWidth="1"/>
    <col min="13572" max="13572" width="13.42578125" style="1235" customWidth="1"/>
    <col min="13573" max="13578" width="10.7109375" style="1235" customWidth="1"/>
    <col min="13579" max="13579" width="9.28515625" style="1235" customWidth="1"/>
    <col min="13580" max="13825" width="9.140625" style="1235"/>
    <col min="13826" max="13826" width="4.7109375" style="1235" customWidth="1"/>
    <col min="13827" max="13827" width="30" style="1235" bestFit="1" customWidth="1"/>
    <col min="13828" max="13828" width="13.42578125" style="1235" customWidth="1"/>
    <col min="13829" max="13834" width="10.7109375" style="1235" customWidth="1"/>
    <col min="13835" max="13835" width="9.28515625" style="1235" customWidth="1"/>
    <col min="13836" max="14081" width="9.140625" style="1235"/>
    <col min="14082" max="14082" width="4.7109375" style="1235" customWidth="1"/>
    <col min="14083" max="14083" width="30" style="1235" bestFit="1" customWidth="1"/>
    <col min="14084" max="14084" width="13.42578125" style="1235" customWidth="1"/>
    <col min="14085" max="14090" width="10.7109375" style="1235" customWidth="1"/>
    <col min="14091" max="14091" width="9.28515625" style="1235" customWidth="1"/>
    <col min="14092" max="14337" width="9.140625" style="1235"/>
    <col min="14338" max="14338" width="4.7109375" style="1235" customWidth="1"/>
    <col min="14339" max="14339" width="30" style="1235" bestFit="1" customWidth="1"/>
    <col min="14340" max="14340" width="13.42578125" style="1235" customWidth="1"/>
    <col min="14341" max="14346" width="10.7109375" style="1235" customWidth="1"/>
    <col min="14347" max="14347" width="9.28515625" style="1235" customWidth="1"/>
    <col min="14348" max="14593" width="9.140625" style="1235"/>
    <col min="14594" max="14594" width="4.7109375" style="1235" customWidth="1"/>
    <col min="14595" max="14595" width="30" style="1235" bestFit="1" customWidth="1"/>
    <col min="14596" max="14596" width="13.42578125" style="1235" customWidth="1"/>
    <col min="14597" max="14602" width="10.7109375" style="1235" customWidth="1"/>
    <col min="14603" max="14603" width="9.28515625" style="1235" customWidth="1"/>
    <col min="14604" max="14849" width="9.140625" style="1235"/>
    <col min="14850" max="14850" width="4.7109375" style="1235" customWidth="1"/>
    <col min="14851" max="14851" width="30" style="1235" bestFit="1" customWidth="1"/>
    <col min="14852" max="14852" width="13.42578125" style="1235" customWidth="1"/>
    <col min="14853" max="14858" width="10.7109375" style="1235" customWidth="1"/>
    <col min="14859" max="14859" width="9.28515625" style="1235" customWidth="1"/>
    <col min="14860" max="15105" width="9.140625" style="1235"/>
    <col min="15106" max="15106" width="4.7109375" style="1235" customWidth="1"/>
    <col min="15107" max="15107" width="30" style="1235" bestFit="1" customWidth="1"/>
    <col min="15108" max="15108" width="13.42578125" style="1235" customWidth="1"/>
    <col min="15109" max="15114" width="10.7109375" style="1235" customWidth="1"/>
    <col min="15115" max="15115" width="9.28515625" style="1235" customWidth="1"/>
    <col min="15116" max="15361" width="9.140625" style="1235"/>
    <col min="15362" max="15362" width="4.7109375" style="1235" customWidth="1"/>
    <col min="15363" max="15363" width="30" style="1235" bestFit="1" customWidth="1"/>
    <col min="15364" max="15364" width="13.42578125" style="1235" customWidth="1"/>
    <col min="15365" max="15370" width="10.7109375" style="1235" customWidth="1"/>
    <col min="15371" max="15371" width="9.28515625" style="1235" customWidth="1"/>
    <col min="15372" max="15617" width="9.140625" style="1235"/>
    <col min="15618" max="15618" width="4.7109375" style="1235" customWidth="1"/>
    <col min="15619" max="15619" width="30" style="1235" bestFit="1" customWidth="1"/>
    <col min="15620" max="15620" width="13.42578125" style="1235" customWidth="1"/>
    <col min="15621" max="15626" width="10.7109375" style="1235" customWidth="1"/>
    <col min="15627" max="15627" width="9.28515625" style="1235" customWidth="1"/>
    <col min="15628" max="15873" width="9.140625" style="1235"/>
    <col min="15874" max="15874" width="4.7109375" style="1235" customWidth="1"/>
    <col min="15875" max="15875" width="30" style="1235" bestFit="1" customWidth="1"/>
    <col min="15876" max="15876" width="13.42578125" style="1235" customWidth="1"/>
    <col min="15877" max="15882" width="10.7109375" style="1235" customWidth="1"/>
    <col min="15883" max="15883" width="9.28515625" style="1235" customWidth="1"/>
    <col min="15884" max="16129" width="9.140625" style="1235"/>
    <col min="16130" max="16130" width="4.7109375" style="1235" customWidth="1"/>
    <col min="16131" max="16131" width="30" style="1235" bestFit="1" customWidth="1"/>
    <col min="16132" max="16132" width="13.42578125" style="1235" customWidth="1"/>
    <col min="16133" max="16138" width="10.7109375" style="1235" customWidth="1"/>
    <col min="16139" max="16139" width="9.28515625" style="1235" customWidth="1"/>
    <col min="16140" max="16384" width="9.140625" style="1235"/>
  </cols>
  <sheetData>
    <row r="1" spans="2:13">
      <c r="B1" s="2318" t="s">
        <v>1187</v>
      </c>
      <c r="C1" s="2318"/>
      <c r="D1" s="2318"/>
      <c r="E1" s="2318"/>
      <c r="F1" s="2318"/>
      <c r="G1" s="2318"/>
      <c r="H1" s="2318"/>
      <c r="I1" s="2318"/>
      <c r="J1" s="2318"/>
    </row>
    <row r="2" spans="2:13" ht="15" customHeight="1">
      <c r="B2" s="2341" t="s">
        <v>92</v>
      </c>
      <c r="C2" s="2341"/>
      <c r="D2" s="2341"/>
      <c r="E2" s="2341"/>
      <c r="F2" s="2341"/>
      <c r="G2" s="2341"/>
      <c r="H2" s="2341"/>
      <c r="I2" s="2341"/>
      <c r="J2" s="2341"/>
    </row>
    <row r="3" spans="2:13" ht="15" customHeight="1">
      <c r="B3" s="2341"/>
      <c r="C3" s="2341"/>
      <c r="D3" s="2341"/>
      <c r="E3" s="2341"/>
      <c r="F3" s="2341"/>
      <c r="G3" s="2341"/>
      <c r="H3" s="2341"/>
      <c r="I3" s="2341"/>
      <c r="J3" s="2341"/>
    </row>
    <row r="4" spans="2:13" ht="15" customHeight="1" thickBot="1">
      <c r="B4" s="2342" t="s">
        <v>52</v>
      </c>
      <c r="C4" s="2342"/>
      <c r="D4" s="2342"/>
      <c r="E4" s="2342"/>
      <c r="F4" s="2342"/>
      <c r="G4" s="2342"/>
      <c r="H4" s="2342"/>
      <c r="I4" s="2342"/>
      <c r="J4" s="2342"/>
    </row>
    <row r="5" spans="2:13" ht="21.75" customHeight="1" thickTop="1">
      <c r="B5" s="2301" t="s">
        <v>42</v>
      </c>
      <c r="C5" s="2303" t="s">
        <v>46</v>
      </c>
      <c r="D5" s="2305" t="s">
        <v>45</v>
      </c>
      <c r="E5" s="2305"/>
      <c r="F5" s="2275" t="s">
        <v>957</v>
      </c>
      <c r="G5" s="2275"/>
      <c r="H5" s="1199" t="s">
        <v>956</v>
      </c>
      <c r="I5" s="2343" t="s">
        <v>955</v>
      </c>
      <c r="J5" s="2344"/>
    </row>
    <row r="6" spans="2:13" ht="16.5" customHeight="1">
      <c r="B6" s="2302"/>
      <c r="C6" s="2304"/>
      <c r="D6" s="1395" t="s">
        <v>47</v>
      </c>
      <c r="E6" s="1197" t="s">
        <v>247</v>
      </c>
      <c r="F6" s="1395" t="s">
        <v>47</v>
      </c>
      <c r="G6" s="1197" t="s">
        <v>247</v>
      </c>
      <c r="H6" s="1197" t="s">
        <v>247</v>
      </c>
      <c r="I6" s="1394" t="s">
        <v>44</v>
      </c>
      <c r="J6" s="1393" t="s">
        <v>56</v>
      </c>
    </row>
    <row r="7" spans="2:13" ht="16.5" customHeight="1">
      <c r="B7" s="1392"/>
      <c r="C7" s="1391" t="s">
        <v>1037</v>
      </c>
      <c r="D7" s="1379">
        <v>198886.06980800003</v>
      </c>
      <c r="E7" s="1390">
        <v>74005.020301000011</v>
      </c>
      <c r="F7" s="1390">
        <v>217241.96715100008</v>
      </c>
      <c r="G7" s="1390">
        <v>100274.98479199999</v>
      </c>
      <c r="H7" s="1390">
        <v>93694.419177772099</v>
      </c>
      <c r="I7" s="1389">
        <v>35.497543793856636</v>
      </c>
      <c r="J7" s="1388">
        <v>-6.5625196831272916</v>
      </c>
      <c r="K7" s="1236"/>
      <c r="L7" s="1236"/>
      <c r="M7" s="1236"/>
    </row>
    <row r="8" spans="2:13" ht="16.5" customHeight="1">
      <c r="B8" s="1387">
        <v>1</v>
      </c>
      <c r="C8" s="1386" t="s">
        <v>1079</v>
      </c>
      <c r="D8" s="1385">
        <v>22356.665290999998</v>
      </c>
      <c r="E8" s="1384">
        <v>4220.1720670000004</v>
      </c>
      <c r="F8" s="1384">
        <v>23110.430401000001</v>
      </c>
      <c r="G8" s="1384">
        <v>18168.282222000002</v>
      </c>
      <c r="H8" s="1384">
        <v>14338.779353</v>
      </c>
      <c r="I8" s="1383">
        <v>330.51046103234631</v>
      </c>
      <c r="J8" s="1382">
        <v>-21.077957850978606</v>
      </c>
      <c r="K8" s="1236"/>
      <c r="L8" s="1236"/>
      <c r="M8" s="1236"/>
    </row>
    <row r="9" spans="2:13" ht="16.5" customHeight="1">
      <c r="B9" s="1387">
        <v>2</v>
      </c>
      <c r="C9" s="1386" t="s">
        <v>1150</v>
      </c>
      <c r="D9" s="1385">
        <v>81.528711000000001</v>
      </c>
      <c r="E9" s="1384">
        <v>16.189726999999998</v>
      </c>
      <c r="F9" s="1384">
        <v>42.943888000000008</v>
      </c>
      <c r="G9" s="1384">
        <v>19.520113000000002</v>
      </c>
      <c r="H9" s="1384">
        <v>22.095078999999998</v>
      </c>
      <c r="I9" s="1383">
        <v>20.570983068460663</v>
      </c>
      <c r="J9" s="1382">
        <v>13.191347816480345</v>
      </c>
      <c r="K9" s="1236"/>
      <c r="L9" s="1236"/>
      <c r="M9" s="1236"/>
    </row>
    <row r="10" spans="2:13" ht="16.5" customHeight="1">
      <c r="B10" s="1387">
        <v>3</v>
      </c>
      <c r="C10" s="1386" t="s">
        <v>1186</v>
      </c>
      <c r="D10" s="1385">
        <v>2035.3984389999996</v>
      </c>
      <c r="E10" s="1384">
        <v>720.93944299999998</v>
      </c>
      <c r="F10" s="1384">
        <v>1214.6907720000002</v>
      </c>
      <c r="G10" s="1384">
        <v>465.16084699999999</v>
      </c>
      <c r="H10" s="1384">
        <v>743.43351899999993</v>
      </c>
      <c r="I10" s="1383">
        <v>-35.478513276461143</v>
      </c>
      <c r="J10" s="1382">
        <v>59.822892187656521</v>
      </c>
      <c r="K10" s="1236"/>
      <c r="L10" s="1236"/>
      <c r="M10" s="1236"/>
    </row>
    <row r="11" spans="2:13" ht="16.5" customHeight="1">
      <c r="B11" s="1387">
        <v>4</v>
      </c>
      <c r="C11" s="1386" t="s">
        <v>1185</v>
      </c>
      <c r="D11" s="1385">
        <v>0.68733699999999998</v>
      </c>
      <c r="E11" s="1384">
        <v>0.47173999999999999</v>
      </c>
      <c r="F11" s="1384">
        <v>0.43882199999999999</v>
      </c>
      <c r="G11" s="1384">
        <v>0.12837999999999999</v>
      </c>
      <c r="H11" s="1384">
        <v>0.13230500000000001</v>
      </c>
      <c r="I11" s="1383">
        <v>-72.785856615932502</v>
      </c>
      <c r="J11" s="1382">
        <v>3.05732980214988</v>
      </c>
      <c r="K11" s="1236"/>
      <c r="L11" s="1236"/>
      <c r="M11" s="1236"/>
    </row>
    <row r="12" spans="2:13" ht="16.5" customHeight="1">
      <c r="B12" s="1387">
        <v>5</v>
      </c>
      <c r="C12" s="1386" t="s">
        <v>1149</v>
      </c>
      <c r="D12" s="1385">
        <v>558.93635499999993</v>
      </c>
      <c r="E12" s="1384">
        <v>267.24153999999999</v>
      </c>
      <c r="F12" s="1384">
        <v>870.19764300000008</v>
      </c>
      <c r="G12" s="1384">
        <v>319.42289900000003</v>
      </c>
      <c r="H12" s="1384">
        <v>578.40548200000001</v>
      </c>
      <c r="I12" s="1383">
        <v>19.52591614312658</v>
      </c>
      <c r="J12" s="1382">
        <v>81.078277046129983</v>
      </c>
      <c r="K12" s="1236"/>
      <c r="L12" s="1236"/>
      <c r="M12" s="1236"/>
    </row>
    <row r="13" spans="2:13" ht="16.5" customHeight="1">
      <c r="B13" s="1387">
        <v>6</v>
      </c>
      <c r="C13" s="1386" t="s">
        <v>1075</v>
      </c>
      <c r="D13" s="1385">
        <v>4625.4534510000003</v>
      </c>
      <c r="E13" s="1384">
        <v>1444.2820389999999</v>
      </c>
      <c r="F13" s="1384">
        <v>6929.6719840000005</v>
      </c>
      <c r="G13" s="1384">
        <v>3387.623137</v>
      </c>
      <c r="H13" s="1384">
        <v>4644.3532459999997</v>
      </c>
      <c r="I13" s="1383">
        <v>134.55412762354518</v>
      </c>
      <c r="J13" s="1382">
        <v>37.097695291836118</v>
      </c>
      <c r="K13" s="1236"/>
      <c r="L13" s="1236"/>
      <c r="M13" s="1236"/>
    </row>
    <row r="14" spans="2:13" ht="16.5" customHeight="1">
      <c r="B14" s="1387">
        <v>7</v>
      </c>
      <c r="C14" s="1386" t="s">
        <v>1184</v>
      </c>
      <c r="D14" s="1385">
        <v>58.761606999999998</v>
      </c>
      <c r="E14" s="1384">
        <v>23.691762999999998</v>
      </c>
      <c r="F14" s="1384">
        <v>38.962733999999998</v>
      </c>
      <c r="G14" s="1384">
        <v>12.416589</v>
      </c>
      <c r="H14" s="1384">
        <v>29.125316999999995</v>
      </c>
      <c r="I14" s="1383">
        <v>-47.591114261948334</v>
      </c>
      <c r="J14" s="1382">
        <v>134.5677786387227</v>
      </c>
      <c r="K14" s="1236"/>
      <c r="L14" s="1236"/>
      <c r="M14" s="1236"/>
    </row>
    <row r="15" spans="2:13" ht="16.5" customHeight="1">
      <c r="B15" s="1387">
        <v>8</v>
      </c>
      <c r="C15" s="1386" t="s">
        <v>1183</v>
      </c>
      <c r="D15" s="1385">
        <v>83.110787000000016</v>
      </c>
      <c r="E15" s="1384">
        <v>23.138905000000001</v>
      </c>
      <c r="F15" s="1384">
        <v>168.87003200000004</v>
      </c>
      <c r="G15" s="1384">
        <v>83.487025000000003</v>
      </c>
      <c r="H15" s="1384">
        <v>53.041213999999997</v>
      </c>
      <c r="I15" s="1383">
        <v>260.80802008565229</v>
      </c>
      <c r="J15" s="1382">
        <v>-36.467715791765251</v>
      </c>
      <c r="K15" s="1236"/>
      <c r="L15" s="1236"/>
      <c r="M15" s="1236"/>
    </row>
    <row r="16" spans="2:13" ht="16.5" customHeight="1">
      <c r="B16" s="1387">
        <v>9</v>
      </c>
      <c r="C16" s="1386" t="s">
        <v>1182</v>
      </c>
      <c r="D16" s="1385">
        <v>65.777680000000004</v>
      </c>
      <c r="E16" s="1384">
        <v>8.4881919999999997</v>
      </c>
      <c r="F16" s="1384">
        <v>135.624898</v>
      </c>
      <c r="G16" s="1384">
        <v>84.82423</v>
      </c>
      <c r="H16" s="1384">
        <v>10.310836999999999</v>
      </c>
      <c r="I16" s="1383">
        <v>899.32034996380844</v>
      </c>
      <c r="J16" s="1382">
        <v>-87.844467317887819</v>
      </c>
      <c r="K16" s="1236"/>
      <c r="L16" s="1236"/>
      <c r="M16" s="1236"/>
    </row>
    <row r="17" spans="2:13" ht="16.5" customHeight="1">
      <c r="B17" s="1387">
        <v>10</v>
      </c>
      <c r="C17" s="1386" t="s">
        <v>1181</v>
      </c>
      <c r="D17" s="1385">
        <v>1853.685774</v>
      </c>
      <c r="E17" s="1384">
        <v>848.39962000000014</v>
      </c>
      <c r="F17" s="1384">
        <v>2281.0466879999999</v>
      </c>
      <c r="G17" s="1384">
        <v>923.84845700000005</v>
      </c>
      <c r="H17" s="1384">
        <v>852.63194300000009</v>
      </c>
      <c r="I17" s="1383">
        <v>8.8930776513077632</v>
      </c>
      <c r="J17" s="1382">
        <v>-7.708679216855586</v>
      </c>
      <c r="K17" s="1236"/>
      <c r="L17" s="1236"/>
      <c r="M17" s="1236"/>
    </row>
    <row r="18" spans="2:13" ht="16.5" customHeight="1">
      <c r="B18" s="1387">
        <v>11</v>
      </c>
      <c r="C18" s="1386" t="s">
        <v>1180</v>
      </c>
      <c r="D18" s="1385">
        <v>2304.9025600000004</v>
      </c>
      <c r="E18" s="1384">
        <v>854.33722299999999</v>
      </c>
      <c r="F18" s="1384">
        <v>4380.5579310000003</v>
      </c>
      <c r="G18" s="1384">
        <v>2296.3941260000001</v>
      </c>
      <c r="H18" s="1384">
        <v>2387.6354179999998</v>
      </c>
      <c r="I18" s="1383">
        <v>168.79247025386837</v>
      </c>
      <c r="J18" s="1382">
        <v>3.9732418301787504</v>
      </c>
      <c r="K18" s="1236"/>
      <c r="L18" s="1236"/>
      <c r="M18" s="1236"/>
    </row>
    <row r="19" spans="2:13" ht="16.5" customHeight="1">
      <c r="B19" s="1387">
        <v>12</v>
      </c>
      <c r="C19" s="1386" t="s">
        <v>1147</v>
      </c>
      <c r="D19" s="1385">
        <v>1329.8467970000002</v>
      </c>
      <c r="E19" s="1384">
        <v>532.41396400000008</v>
      </c>
      <c r="F19" s="1384">
        <v>1598.447952</v>
      </c>
      <c r="G19" s="1384">
        <v>728.79314299999999</v>
      </c>
      <c r="H19" s="1384">
        <v>803.238924</v>
      </c>
      <c r="I19" s="1383">
        <v>36.884678516809117</v>
      </c>
      <c r="J19" s="1382">
        <v>10.214939824152538</v>
      </c>
      <c r="K19" s="1236"/>
      <c r="L19" s="1236"/>
      <c r="M19" s="1236"/>
    </row>
    <row r="20" spans="2:13" ht="16.5" customHeight="1">
      <c r="B20" s="1387">
        <v>13</v>
      </c>
      <c r="C20" s="1386" t="s">
        <v>1179</v>
      </c>
      <c r="D20" s="1385">
        <v>7.7140669999999991</v>
      </c>
      <c r="E20" s="1384">
        <v>4.6021609999999997</v>
      </c>
      <c r="F20" s="1384">
        <v>14.149351999999999</v>
      </c>
      <c r="G20" s="1384">
        <v>3.1433119999999999</v>
      </c>
      <c r="H20" s="1384">
        <v>2.1196319999999997</v>
      </c>
      <c r="I20" s="1383">
        <v>-31.69921695481753</v>
      </c>
      <c r="J20" s="1382">
        <v>-32.566923041683424</v>
      </c>
      <c r="K20" s="1236"/>
      <c r="L20" s="1236"/>
      <c r="M20" s="1236"/>
    </row>
    <row r="21" spans="2:13" ht="16.5" customHeight="1">
      <c r="B21" s="1387">
        <v>14</v>
      </c>
      <c r="C21" s="1386" t="s">
        <v>1073</v>
      </c>
      <c r="D21" s="1385">
        <v>4689.2127399999999</v>
      </c>
      <c r="E21" s="1384">
        <v>2027.0416729999999</v>
      </c>
      <c r="F21" s="1384">
        <v>11826.788207</v>
      </c>
      <c r="G21" s="1384">
        <v>3278.3562580000003</v>
      </c>
      <c r="H21" s="1384">
        <v>9946.9608369999987</v>
      </c>
      <c r="I21" s="1383">
        <v>61.731073498260542</v>
      </c>
      <c r="J21" s="1382">
        <v>203.41305380484363</v>
      </c>
      <c r="K21" s="1236"/>
      <c r="L21" s="1236"/>
      <c r="M21" s="1236"/>
    </row>
    <row r="22" spans="2:13" ht="16.5" customHeight="1">
      <c r="B22" s="1387">
        <v>15</v>
      </c>
      <c r="C22" s="1386" t="s">
        <v>1070</v>
      </c>
      <c r="D22" s="1385">
        <v>15053.503372000001</v>
      </c>
      <c r="E22" s="1384">
        <v>6488.4956199999997</v>
      </c>
      <c r="F22" s="1384">
        <v>13450.833573999998</v>
      </c>
      <c r="G22" s="1384">
        <v>5376.7228909999994</v>
      </c>
      <c r="H22" s="1384">
        <v>6626.7837089999994</v>
      </c>
      <c r="I22" s="1383">
        <v>-17.134522300871964</v>
      </c>
      <c r="J22" s="1382">
        <v>23.249493108384939</v>
      </c>
      <c r="K22" s="1236"/>
      <c r="L22" s="1236"/>
      <c r="M22" s="1236"/>
    </row>
    <row r="23" spans="2:13" ht="16.5" customHeight="1">
      <c r="B23" s="1387">
        <v>16</v>
      </c>
      <c r="C23" s="1386" t="s">
        <v>1178</v>
      </c>
      <c r="D23" s="1385">
        <v>5.6529999999999997E-2</v>
      </c>
      <c r="E23" s="1384">
        <v>5.6529999999999997E-2</v>
      </c>
      <c r="F23" s="1384">
        <v>0.1</v>
      </c>
      <c r="G23" s="1384">
        <v>0</v>
      </c>
      <c r="H23" s="1384">
        <v>0</v>
      </c>
      <c r="I23" s="1383" t="s">
        <v>147</v>
      </c>
      <c r="J23" s="1382" t="s">
        <v>147</v>
      </c>
      <c r="K23" s="1236"/>
      <c r="L23" s="1236"/>
      <c r="M23" s="1236"/>
    </row>
    <row r="24" spans="2:13" ht="16.5" customHeight="1">
      <c r="B24" s="1387">
        <v>17</v>
      </c>
      <c r="C24" s="1386" t="s">
        <v>1177</v>
      </c>
      <c r="D24" s="1385">
        <v>5.3937950000000008</v>
      </c>
      <c r="E24" s="1384">
        <v>2.740059</v>
      </c>
      <c r="F24" s="1384">
        <v>19.894743000000002</v>
      </c>
      <c r="G24" s="1384">
        <v>14.902318000000001</v>
      </c>
      <c r="H24" s="1384">
        <v>10.03107</v>
      </c>
      <c r="I24" s="1383">
        <v>443.86850794088741</v>
      </c>
      <c r="J24" s="1382">
        <v>-32.687854332460233</v>
      </c>
      <c r="K24" s="1236"/>
      <c r="L24" s="1236"/>
      <c r="M24" s="1236"/>
    </row>
    <row r="25" spans="2:13" ht="16.5" customHeight="1">
      <c r="B25" s="1387">
        <v>18</v>
      </c>
      <c r="C25" s="1386" t="s">
        <v>1176</v>
      </c>
      <c r="D25" s="1385">
        <v>41.255504999999999</v>
      </c>
      <c r="E25" s="1384">
        <v>23.619306000000002</v>
      </c>
      <c r="F25" s="1384">
        <v>81.285074999999992</v>
      </c>
      <c r="G25" s="1384">
        <v>10.546848000000001</v>
      </c>
      <c r="H25" s="1384">
        <v>19.794592999999999</v>
      </c>
      <c r="I25" s="1383">
        <v>-55.346494939351729</v>
      </c>
      <c r="J25" s="1382">
        <v>87.682547430284359</v>
      </c>
      <c r="K25" s="1236"/>
      <c r="L25" s="1236"/>
      <c r="M25" s="1236"/>
    </row>
    <row r="26" spans="2:13" ht="16.5" customHeight="1">
      <c r="B26" s="1387">
        <v>19</v>
      </c>
      <c r="C26" s="1386" t="s">
        <v>1175</v>
      </c>
      <c r="D26" s="1385">
        <v>6514.2585819999995</v>
      </c>
      <c r="E26" s="1384">
        <v>1871.483123</v>
      </c>
      <c r="F26" s="1384">
        <v>8142.2706209999997</v>
      </c>
      <c r="G26" s="1384">
        <v>2859.2897069999999</v>
      </c>
      <c r="H26" s="1384">
        <v>3707.3819530000001</v>
      </c>
      <c r="I26" s="1383">
        <v>52.782019343916886</v>
      </c>
      <c r="J26" s="1382">
        <v>29.660941454226702</v>
      </c>
      <c r="K26" s="1236"/>
      <c r="L26" s="1236"/>
      <c r="M26" s="1236"/>
    </row>
    <row r="27" spans="2:13" ht="16.5" customHeight="1">
      <c r="B27" s="1387">
        <v>20</v>
      </c>
      <c r="C27" s="1386" t="s">
        <v>1072</v>
      </c>
      <c r="D27" s="1385">
        <v>2100.8848469999998</v>
      </c>
      <c r="E27" s="1384">
        <v>1007.0628250000001</v>
      </c>
      <c r="F27" s="1384">
        <v>2192.9542900000001</v>
      </c>
      <c r="G27" s="1384">
        <v>690.13343600000007</v>
      </c>
      <c r="H27" s="1384">
        <v>835.48939599999994</v>
      </c>
      <c r="I27" s="1383">
        <v>-31.47066708574016</v>
      </c>
      <c r="J27" s="1382">
        <v>21.062008072305588</v>
      </c>
      <c r="K27" s="1236"/>
      <c r="L27" s="1236"/>
      <c r="M27" s="1236"/>
    </row>
    <row r="28" spans="2:13" ht="16.5" customHeight="1">
      <c r="B28" s="1387">
        <v>21</v>
      </c>
      <c r="C28" s="1386" t="s">
        <v>1146</v>
      </c>
      <c r="D28" s="1385">
        <v>1.8065659999999999</v>
      </c>
      <c r="E28" s="1384">
        <v>0.80849899999999997</v>
      </c>
      <c r="F28" s="1384">
        <v>0.54631699999999994</v>
      </c>
      <c r="G28" s="1384">
        <v>0.32049</v>
      </c>
      <c r="H28" s="1384">
        <v>0.58575599999999994</v>
      </c>
      <c r="I28" s="1383">
        <v>-60.359876759278613</v>
      </c>
      <c r="J28" s="1382">
        <v>82.768885144622288</v>
      </c>
      <c r="K28" s="1236"/>
      <c r="L28" s="1236"/>
      <c r="M28" s="1236"/>
    </row>
    <row r="29" spans="2:13" ht="16.5" customHeight="1">
      <c r="B29" s="1387">
        <v>22</v>
      </c>
      <c r="C29" s="1386" t="s">
        <v>1174</v>
      </c>
      <c r="D29" s="1385">
        <v>13.736602999999997</v>
      </c>
      <c r="E29" s="1384">
        <v>3.8869589999999996</v>
      </c>
      <c r="F29" s="1384">
        <v>30.966434</v>
      </c>
      <c r="G29" s="1384">
        <v>7.2184790000000003</v>
      </c>
      <c r="H29" s="1384">
        <v>9.6695060000000002</v>
      </c>
      <c r="I29" s="1383">
        <v>85.710191437573712</v>
      </c>
      <c r="J29" s="1382">
        <v>33.954895484214887</v>
      </c>
      <c r="K29" s="1236"/>
      <c r="L29" s="1236"/>
      <c r="M29" s="1236"/>
    </row>
    <row r="30" spans="2:13" ht="16.5" customHeight="1">
      <c r="B30" s="1387">
        <v>23</v>
      </c>
      <c r="C30" s="1386" t="s">
        <v>1173</v>
      </c>
      <c r="D30" s="1385">
        <v>7.7753149999999991</v>
      </c>
      <c r="E30" s="1384">
        <v>1.0975459999999999</v>
      </c>
      <c r="F30" s="1384">
        <v>3.3828339999999999</v>
      </c>
      <c r="G30" s="1384">
        <v>0.70909399999999989</v>
      </c>
      <c r="H30" s="1384">
        <v>1.8236659999999998</v>
      </c>
      <c r="I30" s="1383">
        <v>-35.392776248102592</v>
      </c>
      <c r="J30" s="1382">
        <v>157.18254561454478</v>
      </c>
      <c r="K30" s="1236"/>
      <c r="L30" s="1236"/>
      <c r="M30" s="1236"/>
    </row>
    <row r="31" spans="2:13" ht="16.5" customHeight="1">
      <c r="B31" s="1387">
        <v>24</v>
      </c>
      <c r="C31" s="1386" t="s">
        <v>1144</v>
      </c>
      <c r="D31" s="1385">
        <v>414.06308599999994</v>
      </c>
      <c r="E31" s="1384">
        <v>156.59302200000002</v>
      </c>
      <c r="F31" s="1384">
        <v>538.65923799999996</v>
      </c>
      <c r="G31" s="1384">
        <v>230.35809900000001</v>
      </c>
      <c r="H31" s="1384">
        <v>260.91619800000001</v>
      </c>
      <c r="I31" s="1383">
        <v>47.106235040281661</v>
      </c>
      <c r="J31" s="1382">
        <v>13.265476287855634</v>
      </c>
      <c r="K31" s="1236"/>
      <c r="L31" s="1236"/>
      <c r="M31" s="1236"/>
    </row>
    <row r="32" spans="2:13" ht="16.5" customHeight="1">
      <c r="B32" s="1387">
        <v>25</v>
      </c>
      <c r="C32" s="1386" t="s">
        <v>1071</v>
      </c>
      <c r="D32" s="1385">
        <v>32203.518317000002</v>
      </c>
      <c r="E32" s="1384">
        <v>12939.270567000001</v>
      </c>
      <c r="F32" s="1384">
        <v>34633.909211999999</v>
      </c>
      <c r="G32" s="1384">
        <v>14652.826386000001</v>
      </c>
      <c r="H32" s="1384">
        <v>6901.9283960000002</v>
      </c>
      <c r="I32" s="1383">
        <v>13.243063510629497</v>
      </c>
      <c r="J32" s="1382">
        <v>-52.896948246145691</v>
      </c>
      <c r="K32" s="1236"/>
      <c r="L32" s="1236"/>
      <c r="M32" s="1236"/>
    </row>
    <row r="33" spans="2:13" ht="16.5" customHeight="1">
      <c r="B33" s="1387">
        <v>26</v>
      </c>
      <c r="C33" s="1386" t="s">
        <v>1103</v>
      </c>
      <c r="D33" s="1385">
        <v>149.62937100000002</v>
      </c>
      <c r="E33" s="1384">
        <v>35.627383999999999</v>
      </c>
      <c r="F33" s="1384">
        <v>163.40608500000002</v>
      </c>
      <c r="G33" s="1384">
        <v>47.397342000000002</v>
      </c>
      <c r="H33" s="1384">
        <v>82.87982199999999</v>
      </c>
      <c r="I33" s="1383">
        <v>33.036267832631239</v>
      </c>
      <c r="J33" s="1382">
        <v>74.861750686357027</v>
      </c>
      <c r="K33" s="1236"/>
      <c r="L33" s="1236"/>
      <c r="M33" s="1236"/>
    </row>
    <row r="34" spans="2:13" ht="16.5" customHeight="1">
      <c r="B34" s="1387">
        <v>27</v>
      </c>
      <c r="C34" s="1386" t="s">
        <v>1081</v>
      </c>
      <c r="D34" s="1385">
        <v>0</v>
      </c>
      <c r="E34" s="1384">
        <v>0</v>
      </c>
      <c r="F34" s="1384">
        <v>68.874989999999997</v>
      </c>
      <c r="G34" s="1384">
        <v>68.874989999999997</v>
      </c>
      <c r="H34" s="1384">
        <v>0</v>
      </c>
      <c r="I34" s="1383" t="s">
        <v>147</v>
      </c>
      <c r="J34" s="1382">
        <v>-100</v>
      </c>
      <c r="K34" s="1236"/>
      <c r="L34" s="1236"/>
      <c r="M34" s="1236"/>
    </row>
    <row r="35" spans="2:13" ht="16.5" customHeight="1">
      <c r="B35" s="1387">
        <v>28</v>
      </c>
      <c r="C35" s="1386" t="s">
        <v>1172</v>
      </c>
      <c r="D35" s="1385">
        <v>3.0853000000000002E-2</v>
      </c>
      <c r="E35" s="1384">
        <v>6.3460000000000001E-3</v>
      </c>
      <c r="F35" s="1384">
        <v>1.9247E-2</v>
      </c>
      <c r="G35" s="1384">
        <v>0</v>
      </c>
      <c r="H35" s="1384">
        <v>4.7879999999999997E-3</v>
      </c>
      <c r="I35" s="1383" t="s">
        <v>147</v>
      </c>
      <c r="J35" s="1382" t="s">
        <v>147</v>
      </c>
      <c r="K35" s="1236"/>
      <c r="L35" s="1236"/>
      <c r="M35" s="1236"/>
    </row>
    <row r="36" spans="2:13" ht="16.5" customHeight="1">
      <c r="B36" s="1387">
        <v>29</v>
      </c>
      <c r="C36" s="1386" t="s">
        <v>1143</v>
      </c>
      <c r="D36" s="1385">
        <v>9043.9547969999985</v>
      </c>
      <c r="E36" s="1384">
        <v>3628.5592579999998</v>
      </c>
      <c r="F36" s="1384">
        <v>6664.8986260000001</v>
      </c>
      <c r="G36" s="1384">
        <v>2798.0138730000003</v>
      </c>
      <c r="H36" s="1384">
        <v>3212.8988279999999</v>
      </c>
      <c r="I36" s="1383">
        <v>-22.889122815587754</v>
      </c>
      <c r="J36" s="1382">
        <v>14.827837667408133</v>
      </c>
      <c r="K36" s="1236"/>
      <c r="L36" s="1236"/>
      <c r="M36" s="1236"/>
    </row>
    <row r="37" spans="2:13" ht="16.5" customHeight="1">
      <c r="B37" s="1387">
        <v>30</v>
      </c>
      <c r="C37" s="1386" t="s">
        <v>1080</v>
      </c>
      <c r="D37" s="1385">
        <v>4793.6031260000009</v>
      </c>
      <c r="E37" s="1384">
        <v>2174.3474670000001</v>
      </c>
      <c r="F37" s="1384">
        <v>6260.2304819999981</v>
      </c>
      <c r="G37" s="1384">
        <v>4527.1076959999991</v>
      </c>
      <c r="H37" s="1384">
        <v>1876.3330460000002</v>
      </c>
      <c r="I37" s="1383">
        <v>108.20534733789168</v>
      </c>
      <c r="J37" s="1382">
        <v>-58.553381717473492</v>
      </c>
      <c r="K37" s="1236"/>
      <c r="L37" s="1236"/>
      <c r="M37" s="1236"/>
    </row>
    <row r="38" spans="2:13" ht="16.5" customHeight="1">
      <c r="B38" s="1387">
        <v>31</v>
      </c>
      <c r="C38" s="1386" t="s">
        <v>1141</v>
      </c>
      <c r="D38" s="1385">
        <v>1021.9594470000001</v>
      </c>
      <c r="E38" s="1384">
        <v>409.55201399999999</v>
      </c>
      <c r="F38" s="1384">
        <v>1180.4624260000001</v>
      </c>
      <c r="G38" s="1384">
        <v>526.61544200000003</v>
      </c>
      <c r="H38" s="1384">
        <v>645.42882699999996</v>
      </c>
      <c r="I38" s="1383">
        <v>28.583287103552124</v>
      </c>
      <c r="J38" s="1382">
        <v>22.561697877442782</v>
      </c>
      <c r="K38" s="1236"/>
      <c r="L38" s="1236"/>
      <c r="M38" s="1236"/>
    </row>
    <row r="39" spans="2:13" ht="16.5" customHeight="1">
      <c r="B39" s="1387">
        <v>32</v>
      </c>
      <c r="C39" s="1386" t="s">
        <v>1171</v>
      </c>
      <c r="D39" s="1385">
        <v>10943.908825999999</v>
      </c>
      <c r="E39" s="1384">
        <v>3520.6471320000001</v>
      </c>
      <c r="F39" s="1384">
        <v>11073.039319</v>
      </c>
      <c r="G39" s="1384">
        <v>3898.1680379999998</v>
      </c>
      <c r="H39" s="1384">
        <v>3592.407013</v>
      </c>
      <c r="I39" s="1383">
        <v>10.723054366017621</v>
      </c>
      <c r="J39" s="1382">
        <v>-7.8437107384645657</v>
      </c>
      <c r="K39" s="1236"/>
      <c r="L39" s="1236"/>
      <c r="M39" s="1236"/>
    </row>
    <row r="40" spans="2:13" ht="16.5" customHeight="1">
      <c r="B40" s="1387">
        <v>33</v>
      </c>
      <c r="C40" s="1386" t="s">
        <v>1139</v>
      </c>
      <c r="D40" s="1385">
        <v>660.80247099999997</v>
      </c>
      <c r="E40" s="1384">
        <v>249.76734100000002</v>
      </c>
      <c r="F40" s="1384">
        <v>1311.253416</v>
      </c>
      <c r="G40" s="1384">
        <v>506.08555799999999</v>
      </c>
      <c r="H40" s="1384">
        <v>250.67784700000001</v>
      </c>
      <c r="I40" s="1383">
        <v>102.62279126397073</v>
      </c>
      <c r="J40" s="1382">
        <v>-50.467298851472066</v>
      </c>
      <c r="K40" s="1236"/>
      <c r="L40" s="1236"/>
      <c r="M40" s="1236"/>
    </row>
    <row r="41" spans="2:13" ht="16.5" customHeight="1">
      <c r="B41" s="1387">
        <v>34</v>
      </c>
      <c r="C41" s="1386" t="s">
        <v>1170</v>
      </c>
      <c r="D41" s="1385">
        <v>2528.632188</v>
      </c>
      <c r="E41" s="1384">
        <v>975.98362699999996</v>
      </c>
      <c r="F41" s="1384">
        <v>2942.6823870000003</v>
      </c>
      <c r="G41" s="1384">
        <v>1293.699253</v>
      </c>
      <c r="H41" s="1384">
        <v>1292.9019369999999</v>
      </c>
      <c r="I41" s="1383">
        <v>32.553376635692274</v>
      </c>
      <c r="J41" s="1382">
        <v>-6.1630707303208965E-2</v>
      </c>
      <c r="K41" s="1236"/>
      <c r="L41" s="1236"/>
      <c r="M41" s="1236"/>
    </row>
    <row r="42" spans="2:13" ht="16.5" customHeight="1">
      <c r="B42" s="1387">
        <v>35</v>
      </c>
      <c r="C42" s="1386" t="s">
        <v>991</v>
      </c>
      <c r="D42" s="1385">
        <v>604.61835899999994</v>
      </c>
      <c r="E42" s="1384">
        <v>239.85874500000003</v>
      </c>
      <c r="F42" s="1384">
        <v>983.32936499999994</v>
      </c>
      <c r="G42" s="1384">
        <v>401.77521100000001</v>
      </c>
      <c r="H42" s="1384">
        <v>514.06230099999993</v>
      </c>
      <c r="I42" s="1383">
        <v>67.504925034107032</v>
      </c>
      <c r="J42" s="1382">
        <v>27.947739662813561</v>
      </c>
      <c r="K42" s="1236"/>
      <c r="L42" s="1236"/>
      <c r="M42" s="1236"/>
    </row>
    <row r="43" spans="2:13" ht="16.5" customHeight="1">
      <c r="B43" s="1387">
        <v>36</v>
      </c>
      <c r="C43" s="1386" t="s">
        <v>1138</v>
      </c>
      <c r="D43" s="1385">
        <v>11.052775</v>
      </c>
      <c r="E43" s="1384">
        <v>2.2706790000000003</v>
      </c>
      <c r="F43" s="1384">
        <v>17.983560000000001</v>
      </c>
      <c r="G43" s="1384">
        <v>1.946315</v>
      </c>
      <c r="H43" s="1384">
        <v>3.9148589999999999</v>
      </c>
      <c r="I43" s="1383">
        <v>-14.284890114366689</v>
      </c>
      <c r="J43" s="1382">
        <v>101.14210700734466</v>
      </c>
      <c r="K43" s="1236"/>
      <c r="L43" s="1236"/>
      <c r="M43" s="1236"/>
    </row>
    <row r="44" spans="2:13" ht="16.5" customHeight="1">
      <c r="B44" s="1387">
        <v>37</v>
      </c>
      <c r="C44" s="1386" t="s">
        <v>1084</v>
      </c>
      <c r="D44" s="1385">
        <v>2108.9293470000002</v>
      </c>
      <c r="E44" s="1384">
        <v>759.40839200000005</v>
      </c>
      <c r="F44" s="1384">
        <v>2404.1091149999997</v>
      </c>
      <c r="G44" s="1384">
        <v>1184.9522179999999</v>
      </c>
      <c r="H44" s="1384">
        <v>1041.3404880000001</v>
      </c>
      <c r="I44" s="1383">
        <v>56.036229054471619</v>
      </c>
      <c r="J44" s="1382">
        <v>-12.119622025130468</v>
      </c>
      <c r="K44" s="1236"/>
      <c r="L44" s="1236"/>
      <c r="M44" s="1236"/>
    </row>
    <row r="45" spans="2:13" ht="16.5" customHeight="1">
      <c r="B45" s="1387">
        <v>38</v>
      </c>
      <c r="C45" s="1386" t="s">
        <v>1169</v>
      </c>
      <c r="D45" s="1385">
        <v>107.493011</v>
      </c>
      <c r="E45" s="1384">
        <v>76.101686999999998</v>
      </c>
      <c r="F45" s="1384">
        <v>49.973310999999995</v>
      </c>
      <c r="G45" s="1384">
        <v>24.779375999999999</v>
      </c>
      <c r="H45" s="1384">
        <v>22.630490999999999</v>
      </c>
      <c r="I45" s="1383">
        <v>-67.439123918501309</v>
      </c>
      <c r="J45" s="1382">
        <v>-8.672070676840292</v>
      </c>
      <c r="K45" s="1236"/>
      <c r="L45" s="1236"/>
      <c r="M45" s="1236"/>
    </row>
    <row r="46" spans="2:13" ht="16.5" customHeight="1">
      <c r="B46" s="1387">
        <v>39</v>
      </c>
      <c r="C46" s="1386" t="s">
        <v>1168</v>
      </c>
      <c r="D46" s="1385">
        <v>13896.232867999997</v>
      </c>
      <c r="E46" s="1384">
        <v>6536.0300310000002</v>
      </c>
      <c r="F46" s="1384">
        <v>12168.331241</v>
      </c>
      <c r="G46" s="1384">
        <v>6574.7284390000004</v>
      </c>
      <c r="H46" s="1384">
        <v>5153.2628129999994</v>
      </c>
      <c r="I46" s="1383">
        <v>0.59207818532742351</v>
      </c>
      <c r="J46" s="1382">
        <v>-21.620142020895429</v>
      </c>
      <c r="K46" s="1236"/>
      <c r="L46" s="1236"/>
      <c r="M46" s="1236"/>
    </row>
    <row r="47" spans="2:13" ht="16.5" customHeight="1">
      <c r="B47" s="1387">
        <v>40</v>
      </c>
      <c r="C47" s="1386" t="s">
        <v>1167</v>
      </c>
      <c r="D47" s="1385">
        <v>574.53710599999999</v>
      </c>
      <c r="E47" s="1384">
        <v>196.95255200000003</v>
      </c>
      <c r="F47" s="1384">
        <v>273.44969500000002</v>
      </c>
      <c r="G47" s="1384">
        <v>138.09298200000001</v>
      </c>
      <c r="H47" s="1384">
        <v>93.074928999999997</v>
      </c>
      <c r="I47" s="1383">
        <v>-29.885152237072816</v>
      </c>
      <c r="J47" s="1382">
        <v>-32.599812349623974</v>
      </c>
      <c r="K47" s="1236"/>
      <c r="L47" s="1236"/>
      <c r="M47" s="1236"/>
    </row>
    <row r="48" spans="2:13" ht="16.5" customHeight="1">
      <c r="B48" s="1387">
        <v>41</v>
      </c>
      <c r="C48" s="1386" t="s">
        <v>1135</v>
      </c>
      <c r="D48" s="1385">
        <v>1.4753160000000001</v>
      </c>
      <c r="E48" s="1384">
        <v>1.4737020000000001</v>
      </c>
      <c r="F48" s="1384">
        <v>3.0495000000000001E-2</v>
      </c>
      <c r="G48" s="1384">
        <v>3.0495000000000001E-2</v>
      </c>
      <c r="H48" s="1384">
        <v>0</v>
      </c>
      <c r="I48" s="1383">
        <v>-97.930721407720156</v>
      </c>
      <c r="J48" s="1382" t="s">
        <v>147</v>
      </c>
      <c r="K48" s="1236"/>
      <c r="L48" s="1236"/>
      <c r="M48" s="1236"/>
    </row>
    <row r="49" spans="2:13" ht="16.5" customHeight="1">
      <c r="B49" s="1387">
        <v>42</v>
      </c>
      <c r="C49" s="1386" t="s">
        <v>1134</v>
      </c>
      <c r="D49" s="1385">
        <v>753.15758099999994</v>
      </c>
      <c r="E49" s="1384">
        <v>291.02283999999997</v>
      </c>
      <c r="F49" s="1384">
        <v>909.45440999999994</v>
      </c>
      <c r="G49" s="1384">
        <v>303.95290299999999</v>
      </c>
      <c r="H49" s="1384">
        <v>379.87189799999999</v>
      </c>
      <c r="I49" s="1383">
        <v>4.4429718987004634</v>
      </c>
      <c r="J49" s="1382">
        <v>24.977223198292648</v>
      </c>
      <c r="K49" s="1236"/>
      <c r="L49" s="1236"/>
      <c r="M49" s="1236"/>
    </row>
    <row r="50" spans="2:13" ht="16.5" customHeight="1">
      <c r="B50" s="1387">
        <v>43</v>
      </c>
      <c r="C50" s="1386" t="s">
        <v>1050</v>
      </c>
      <c r="D50" s="1385">
        <v>1024.264257</v>
      </c>
      <c r="E50" s="1384">
        <v>407.53876600000001</v>
      </c>
      <c r="F50" s="1384">
        <v>1225.947586</v>
      </c>
      <c r="G50" s="1384">
        <v>566.83290999999997</v>
      </c>
      <c r="H50" s="1384">
        <v>447.86789700000003</v>
      </c>
      <c r="I50" s="1383">
        <v>39.086869100447728</v>
      </c>
      <c r="J50" s="1382">
        <v>-20.987668658829278</v>
      </c>
      <c r="K50" s="1236"/>
      <c r="L50" s="1236"/>
      <c r="M50" s="1236"/>
    </row>
    <row r="51" spans="2:13" ht="16.5" customHeight="1">
      <c r="B51" s="1387">
        <v>44</v>
      </c>
      <c r="C51" s="1386" t="s">
        <v>1166</v>
      </c>
      <c r="D51" s="1385">
        <v>201.79191799999998</v>
      </c>
      <c r="E51" s="1384">
        <v>87.742818999999997</v>
      </c>
      <c r="F51" s="1384">
        <v>261.186623</v>
      </c>
      <c r="G51" s="1384">
        <v>104.61820399999999</v>
      </c>
      <c r="H51" s="1384">
        <v>150.16261400000002</v>
      </c>
      <c r="I51" s="1383">
        <v>19.232781887256209</v>
      </c>
      <c r="J51" s="1382">
        <v>43.533924554850927</v>
      </c>
      <c r="K51" s="1236"/>
      <c r="L51" s="1236"/>
      <c r="M51" s="1236"/>
    </row>
    <row r="52" spans="2:13" ht="16.5" customHeight="1">
      <c r="B52" s="1387">
        <v>45</v>
      </c>
      <c r="C52" s="1386" t="s">
        <v>1165</v>
      </c>
      <c r="D52" s="1385">
        <v>13354.17452</v>
      </c>
      <c r="E52" s="1384">
        <v>5396.7187480000002</v>
      </c>
      <c r="F52" s="1384">
        <v>13305.173788</v>
      </c>
      <c r="G52" s="1384">
        <v>6452.7717929999999</v>
      </c>
      <c r="H52" s="1384">
        <v>5975.7375590000001</v>
      </c>
      <c r="I52" s="1383">
        <v>19.568428415717747</v>
      </c>
      <c r="J52" s="1382">
        <v>-7.3927026912293599</v>
      </c>
      <c r="K52" s="1236"/>
      <c r="L52" s="1236"/>
      <c r="M52" s="1236"/>
    </row>
    <row r="53" spans="2:13" ht="16.5" customHeight="1">
      <c r="B53" s="1387">
        <v>46</v>
      </c>
      <c r="C53" s="1386" t="s">
        <v>1164</v>
      </c>
      <c r="D53" s="1385">
        <v>187.40516199999999</v>
      </c>
      <c r="E53" s="1384">
        <v>88.326509999999999</v>
      </c>
      <c r="F53" s="1384">
        <v>265.38275499999997</v>
      </c>
      <c r="G53" s="1384">
        <v>31.164123</v>
      </c>
      <c r="H53" s="1384">
        <v>460.32306200000005</v>
      </c>
      <c r="I53" s="1383">
        <v>-64.717135319849035</v>
      </c>
      <c r="J53" s="1382" t="s">
        <v>147</v>
      </c>
      <c r="K53" s="1236"/>
      <c r="L53" s="1236"/>
      <c r="M53" s="1236"/>
    </row>
    <row r="54" spans="2:13" ht="16.5" customHeight="1">
      <c r="B54" s="1387">
        <v>47</v>
      </c>
      <c r="C54" s="1386" t="s">
        <v>1130</v>
      </c>
      <c r="D54" s="1385">
        <v>112.122665</v>
      </c>
      <c r="E54" s="1384">
        <v>21.484774000000002</v>
      </c>
      <c r="F54" s="1384">
        <v>273.67857699999996</v>
      </c>
      <c r="G54" s="1384">
        <v>140.284796</v>
      </c>
      <c r="H54" s="1384">
        <v>149.35887099999999</v>
      </c>
      <c r="I54" s="1383">
        <v>552.94983321677012</v>
      </c>
      <c r="J54" s="1382">
        <v>6.4683239087434572</v>
      </c>
      <c r="K54" s="1236"/>
      <c r="L54" s="1236"/>
      <c r="M54" s="1236"/>
    </row>
    <row r="55" spans="2:13" ht="16.5" customHeight="1">
      <c r="B55" s="1387">
        <v>48</v>
      </c>
      <c r="C55" s="1386" t="s">
        <v>1129</v>
      </c>
      <c r="D55" s="1385">
        <v>521.83754299999998</v>
      </c>
      <c r="E55" s="1384">
        <v>296.11133899999999</v>
      </c>
      <c r="F55" s="1384">
        <v>652.85618799999997</v>
      </c>
      <c r="G55" s="1384">
        <v>271.14026100000001</v>
      </c>
      <c r="H55" s="1384">
        <v>258.018348</v>
      </c>
      <c r="I55" s="1383">
        <v>-8.4330029658202221</v>
      </c>
      <c r="J55" s="1382">
        <v>-4.8395295304373889</v>
      </c>
      <c r="K55" s="1236"/>
      <c r="L55" s="1236"/>
      <c r="M55" s="1236"/>
    </row>
    <row r="56" spans="2:13" ht="16.5" customHeight="1">
      <c r="B56" s="1387">
        <v>49</v>
      </c>
      <c r="C56" s="1386" t="s">
        <v>1163</v>
      </c>
      <c r="D56" s="1385">
        <v>257.53287</v>
      </c>
      <c r="E56" s="1384">
        <v>141.22084700000002</v>
      </c>
      <c r="F56" s="1384">
        <v>222.596172</v>
      </c>
      <c r="G56" s="1384">
        <v>91.349164999999999</v>
      </c>
      <c r="H56" s="1384">
        <v>149.82615199999998</v>
      </c>
      <c r="I56" s="1383">
        <v>-35.314674185462152</v>
      </c>
      <c r="J56" s="1382">
        <v>64.014801886804321</v>
      </c>
      <c r="K56" s="1236"/>
      <c r="L56" s="1236"/>
      <c r="M56" s="1236"/>
    </row>
    <row r="57" spans="2:13" ht="16.5" customHeight="1">
      <c r="B57" s="1387">
        <v>50</v>
      </c>
      <c r="C57" s="1386" t="s">
        <v>1162</v>
      </c>
      <c r="D57" s="1385">
        <v>566.73658599999987</v>
      </c>
      <c r="E57" s="1384">
        <v>215.82695699999999</v>
      </c>
      <c r="F57" s="1384">
        <v>600.39336999999989</v>
      </c>
      <c r="G57" s="1384">
        <v>321.82513999999998</v>
      </c>
      <c r="H57" s="1384">
        <v>213.70894800000002</v>
      </c>
      <c r="I57" s="1383">
        <v>49.112578184568463</v>
      </c>
      <c r="J57" s="1382">
        <v>-33.594700525881834</v>
      </c>
      <c r="K57" s="1236"/>
      <c r="L57" s="1236"/>
      <c r="M57" s="1236"/>
    </row>
    <row r="58" spans="2:13" ht="16.5" customHeight="1">
      <c r="B58" s="1387">
        <v>51</v>
      </c>
      <c r="C58" s="1386" t="s">
        <v>1161</v>
      </c>
      <c r="D58" s="1385">
        <v>6057.3650750000006</v>
      </c>
      <c r="E58" s="1384">
        <v>2824.0738580000002</v>
      </c>
      <c r="F58" s="1384">
        <v>3235.9928919999998</v>
      </c>
      <c r="G58" s="1384">
        <v>1752.295012</v>
      </c>
      <c r="H58" s="1384">
        <v>1028.7264320000002</v>
      </c>
      <c r="I58" s="1383">
        <v>-37.951516139136331</v>
      </c>
      <c r="J58" s="1382">
        <v>-41.292623390746705</v>
      </c>
      <c r="K58" s="1236"/>
      <c r="L58" s="1236"/>
      <c r="M58" s="1236"/>
    </row>
    <row r="59" spans="2:13" ht="16.5" customHeight="1">
      <c r="B59" s="1387">
        <v>52</v>
      </c>
      <c r="C59" s="1386" t="s">
        <v>1160</v>
      </c>
      <c r="D59" s="1385">
        <v>194.13554400000001</v>
      </c>
      <c r="E59" s="1384">
        <v>85.272651999999994</v>
      </c>
      <c r="F59" s="1384">
        <v>113.483215</v>
      </c>
      <c r="G59" s="1384">
        <v>75.137940999999998</v>
      </c>
      <c r="H59" s="1384">
        <v>37.814832000000003</v>
      </c>
      <c r="I59" s="1383">
        <v>-11.885066035004982</v>
      </c>
      <c r="J59" s="1382">
        <v>-49.672786482131571</v>
      </c>
      <c r="K59" s="1236"/>
      <c r="L59" s="1236"/>
      <c r="M59" s="1236"/>
    </row>
    <row r="60" spans="2:13" ht="16.5" customHeight="1">
      <c r="B60" s="1387">
        <v>53</v>
      </c>
      <c r="C60" s="1386" t="s">
        <v>1159</v>
      </c>
      <c r="D60" s="1385">
        <v>152.80708400000006</v>
      </c>
      <c r="E60" s="1384">
        <v>66.448820000000012</v>
      </c>
      <c r="F60" s="1384">
        <v>256.10290799999996</v>
      </c>
      <c r="G60" s="1384">
        <v>146.449096</v>
      </c>
      <c r="H60" s="1384">
        <v>138.278177</v>
      </c>
      <c r="I60" s="1383">
        <v>120.39382490163101</v>
      </c>
      <c r="J60" s="1382">
        <v>-5.5793577585483973</v>
      </c>
      <c r="K60" s="1236"/>
      <c r="L60" s="1236"/>
      <c r="M60" s="1236"/>
    </row>
    <row r="61" spans="2:13" ht="16.5" customHeight="1">
      <c r="B61" s="1387">
        <v>54</v>
      </c>
      <c r="C61" s="1386" t="s">
        <v>984</v>
      </c>
      <c r="D61" s="1385">
        <v>743.33650599999999</v>
      </c>
      <c r="E61" s="1384">
        <v>307.82759900000002</v>
      </c>
      <c r="F61" s="1384">
        <v>724.79880300000002</v>
      </c>
      <c r="G61" s="1384">
        <v>310.77383800000001</v>
      </c>
      <c r="H61" s="1384">
        <v>268.07868199999996</v>
      </c>
      <c r="I61" s="1383">
        <v>0.95710683823382681</v>
      </c>
      <c r="J61" s="1382">
        <v>-13.738336622788708</v>
      </c>
      <c r="K61" s="1236"/>
      <c r="L61" s="1236"/>
      <c r="M61" s="1236"/>
    </row>
    <row r="62" spans="2:13" ht="16.5" customHeight="1">
      <c r="B62" s="1387">
        <v>55</v>
      </c>
      <c r="C62" s="1386" t="s">
        <v>1158</v>
      </c>
      <c r="D62" s="1385">
        <v>3473.1000949999998</v>
      </c>
      <c r="E62" s="1384">
        <v>1453.7662770000002</v>
      </c>
      <c r="F62" s="1384">
        <v>4854.7002590000002</v>
      </c>
      <c r="G62" s="1384">
        <v>1877.2045240000002</v>
      </c>
      <c r="H62" s="1384">
        <v>1681.4431140000002</v>
      </c>
      <c r="I62" s="1383">
        <v>29.126982356050348</v>
      </c>
      <c r="J62" s="1382">
        <v>-10.428347444148827</v>
      </c>
      <c r="K62" s="1236"/>
      <c r="L62" s="1236"/>
      <c r="M62" s="1236"/>
    </row>
    <row r="63" spans="2:13" ht="16.5" customHeight="1">
      <c r="B63" s="1387">
        <v>56</v>
      </c>
      <c r="C63" s="1386" t="s">
        <v>1126</v>
      </c>
      <c r="D63" s="1385">
        <v>399.62962699999991</v>
      </c>
      <c r="E63" s="1384">
        <v>296.99124199999994</v>
      </c>
      <c r="F63" s="1384">
        <v>214.87741700000001</v>
      </c>
      <c r="G63" s="1384">
        <v>81.898265000000009</v>
      </c>
      <c r="H63" s="1384">
        <v>83.540946000000005</v>
      </c>
      <c r="I63" s="1383">
        <v>-72.424013432692391</v>
      </c>
      <c r="J63" s="1382">
        <v>2.0057579974374278</v>
      </c>
      <c r="K63" s="1236"/>
      <c r="L63" s="1236"/>
      <c r="M63" s="1236"/>
    </row>
    <row r="64" spans="2:13" ht="16.5" customHeight="1">
      <c r="B64" s="1387">
        <v>57</v>
      </c>
      <c r="C64" s="1386" t="s">
        <v>1125</v>
      </c>
      <c r="D64" s="1385">
        <v>10779.367026000002</v>
      </c>
      <c r="E64" s="1384">
        <v>3735.1712360000001</v>
      </c>
      <c r="F64" s="1384">
        <v>8518.1883999999991</v>
      </c>
      <c r="G64" s="1384">
        <v>2946.2471259999998</v>
      </c>
      <c r="H64" s="1384">
        <v>3363.2041859999999</v>
      </c>
      <c r="I64" s="1383">
        <v>-21.121497788274368</v>
      </c>
      <c r="J64" s="1382">
        <v>14.152141424948496</v>
      </c>
      <c r="K64" s="1236"/>
      <c r="L64" s="1236"/>
      <c r="M64" s="1236"/>
    </row>
    <row r="65" spans="2:13" ht="16.5" customHeight="1">
      <c r="B65" s="1387">
        <v>58</v>
      </c>
      <c r="C65" s="1386" t="s">
        <v>1157</v>
      </c>
      <c r="D65" s="1385">
        <v>505.61405400000001</v>
      </c>
      <c r="E65" s="1384">
        <v>208.72300900000002</v>
      </c>
      <c r="F65" s="1384">
        <v>587.01645300000007</v>
      </c>
      <c r="G65" s="1384">
        <v>278.09805700000004</v>
      </c>
      <c r="H65" s="1384">
        <v>224.851606</v>
      </c>
      <c r="I65" s="1383">
        <v>33.237853522895534</v>
      </c>
      <c r="J65" s="1382">
        <v>-19.146646177394913</v>
      </c>
      <c r="K65" s="1236"/>
      <c r="L65" s="1236"/>
      <c r="M65" s="1236"/>
    </row>
    <row r="66" spans="2:13" ht="16.5" customHeight="1">
      <c r="B66" s="1387">
        <v>59</v>
      </c>
      <c r="C66" s="1386" t="s">
        <v>1156</v>
      </c>
      <c r="D66" s="1385">
        <v>0.108677</v>
      </c>
      <c r="E66" s="1384">
        <v>3.4993999999999997E-2</v>
      </c>
      <c r="F66" s="1384">
        <v>1.6415620000000002</v>
      </c>
      <c r="G66" s="1384">
        <v>0.51423700000000006</v>
      </c>
      <c r="H66" s="1384">
        <v>0.18366499999999999</v>
      </c>
      <c r="I66" s="1383" t="s">
        <v>147</v>
      </c>
      <c r="J66" s="1382">
        <v>-64.283978010139293</v>
      </c>
      <c r="K66" s="1236"/>
      <c r="L66" s="1236"/>
      <c r="M66" s="1236"/>
    </row>
    <row r="67" spans="2:13" ht="16.5" customHeight="1">
      <c r="B67" s="1387">
        <v>60</v>
      </c>
      <c r="C67" s="1386" t="s">
        <v>1068</v>
      </c>
      <c r="D67" s="1385">
        <v>3242.8606429999995</v>
      </c>
      <c r="E67" s="1384">
        <v>1264.6154449999999</v>
      </c>
      <c r="F67" s="1384">
        <v>3472.7997310000001</v>
      </c>
      <c r="G67" s="1384">
        <v>1675.3646580000002</v>
      </c>
      <c r="H67" s="1384">
        <v>1790.5591030000003</v>
      </c>
      <c r="I67" s="1383">
        <v>32.480167360284014</v>
      </c>
      <c r="J67" s="1382">
        <v>6.8757833973599531</v>
      </c>
      <c r="K67" s="1236"/>
      <c r="L67" s="1236"/>
      <c r="M67" s="1236"/>
    </row>
    <row r="68" spans="2:13" ht="16.5" customHeight="1">
      <c r="B68" s="1387">
        <v>61</v>
      </c>
      <c r="C68" s="1386" t="s">
        <v>1155</v>
      </c>
      <c r="D68" s="1385">
        <v>554.76366499999995</v>
      </c>
      <c r="E68" s="1384">
        <v>224.74526899999998</v>
      </c>
      <c r="F68" s="1384">
        <v>611.05762200000004</v>
      </c>
      <c r="G68" s="1384">
        <v>272.10480799999999</v>
      </c>
      <c r="H68" s="1384">
        <v>321.95494400000001</v>
      </c>
      <c r="I68" s="1383">
        <v>21.072541019762255</v>
      </c>
      <c r="J68" s="1382">
        <v>18.320196679508882</v>
      </c>
      <c r="K68" s="1236"/>
      <c r="L68" s="1236"/>
      <c r="M68" s="1236"/>
    </row>
    <row r="69" spans="2:13" ht="16.5" customHeight="1">
      <c r="B69" s="1387">
        <v>62</v>
      </c>
      <c r="C69" s="1386" t="s">
        <v>1121</v>
      </c>
      <c r="D69" s="1385">
        <v>2285.0964759999997</v>
      </c>
      <c r="E69" s="1384">
        <v>970.93878900000004</v>
      </c>
      <c r="F69" s="1384">
        <v>2541.8864559999997</v>
      </c>
      <c r="G69" s="1384">
        <v>1150.394213</v>
      </c>
      <c r="H69" s="1384">
        <v>1170.874096</v>
      </c>
      <c r="I69" s="1383">
        <v>18.482671207813908</v>
      </c>
      <c r="J69" s="1382">
        <v>1.7802491327379357</v>
      </c>
      <c r="K69" s="1236"/>
      <c r="L69" s="1236"/>
      <c r="M69" s="1236"/>
    </row>
    <row r="70" spans="2:13" ht="16.5" customHeight="1">
      <c r="B70" s="1387">
        <v>63</v>
      </c>
      <c r="C70" s="1386" t="s">
        <v>1154</v>
      </c>
      <c r="D70" s="1385">
        <v>490.10820000000001</v>
      </c>
      <c r="E70" s="1384">
        <v>180.63002100000003</v>
      </c>
      <c r="F70" s="1384">
        <v>540.02270599999997</v>
      </c>
      <c r="G70" s="1384">
        <v>219.22261800000001</v>
      </c>
      <c r="H70" s="1384">
        <v>259.26046300000002</v>
      </c>
      <c r="I70" s="1383">
        <v>21.365549749894555</v>
      </c>
      <c r="J70" s="1382">
        <v>18.263555724893308</v>
      </c>
      <c r="K70" s="1236"/>
      <c r="L70" s="1236"/>
      <c r="M70" s="1236"/>
    </row>
    <row r="71" spans="2:13" ht="16.5" customHeight="1">
      <c r="B71" s="1387">
        <v>64</v>
      </c>
      <c r="C71" s="1386" t="s">
        <v>1153</v>
      </c>
      <c r="D71" s="1385">
        <v>507.39164099999999</v>
      </c>
      <c r="E71" s="1384">
        <v>334.254459</v>
      </c>
      <c r="F71" s="1384">
        <v>384.20325999999994</v>
      </c>
      <c r="G71" s="1384">
        <v>287.74798600000003</v>
      </c>
      <c r="H71" s="1384">
        <v>65.742621999999997</v>
      </c>
      <c r="I71" s="1383">
        <v>-13.91349367159826</v>
      </c>
      <c r="J71" s="1382">
        <v>-77.152708203490263</v>
      </c>
      <c r="K71" s="1236"/>
      <c r="L71" s="1236"/>
      <c r="M71" s="1236"/>
    </row>
    <row r="72" spans="2:13" ht="16.5" customHeight="1">
      <c r="B72" s="1387">
        <v>65</v>
      </c>
      <c r="C72" s="1386" t="s">
        <v>1069</v>
      </c>
      <c r="D72" s="1385">
        <v>9666.5684180000026</v>
      </c>
      <c r="E72" s="1384">
        <v>2812.4225610000012</v>
      </c>
      <c r="F72" s="1384">
        <v>16198.828595999998</v>
      </c>
      <c r="G72" s="1384">
        <v>5310.8974039999994</v>
      </c>
      <c r="H72" s="1384">
        <v>4506.545622772117</v>
      </c>
      <c r="I72" s="1383">
        <v>88.837107113506647</v>
      </c>
      <c r="J72" s="1382">
        <v>-15.145308222713368</v>
      </c>
      <c r="K72" s="1236"/>
      <c r="L72" s="1236"/>
      <c r="M72" s="1236"/>
    </row>
    <row r="73" spans="2:13" ht="16.5" customHeight="1">
      <c r="B73" s="1381"/>
      <c r="C73" s="1380" t="s">
        <v>998</v>
      </c>
      <c r="D73" s="1379">
        <v>72128.423201003898</v>
      </c>
      <c r="E73" s="1378">
        <v>24596.608595000012</v>
      </c>
      <c r="F73" s="1378">
        <v>77856.596537000019</v>
      </c>
      <c r="G73" s="1378">
        <v>31547.700061999993</v>
      </c>
      <c r="H73" s="1378">
        <v>35451.941519227796</v>
      </c>
      <c r="I73" s="1377">
        <v>28.26036540831484</v>
      </c>
      <c r="J73" s="1376">
        <v>12.375676989304708</v>
      </c>
      <c r="K73" s="1236"/>
      <c r="L73" s="1236"/>
      <c r="M73" s="1236"/>
    </row>
    <row r="74" spans="2:13" ht="16.5" customHeight="1" thickBot="1">
      <c r="B74" s="1375"/>
      <c r="C74" s="1374" t="s">
        <v>997</v>
      </c>
      <c r="D74" s="1373">
        <v>271014.49300900393</v>
      </c>
      <c r="E74" s="1372">
        <v>98601.628896000009</v>
      </c>
      <c r="F74" s="1372">
        <v>295098.56368800008</v>
      </c>
      <c r="G74" s="1372">
        <v>131822.68485399999</v>
      </c>
      <c r="H74" s="1372">
        <v>129146.36069699991</v>
      </c>
      <c r="I74" s="1371">
        <v>33.692197917987613</v>
      </c>
      <c r="J74" s="1370">
        <v>-2.030245522585318</v>
      </c>
      <c r="K74" s="1236"/>
      <c r="L74" s="1236"/>
      <c r="M74" s="1236"/>
    </row>
    <row r="75" spans="2:13" ht="16.5" customHeight="1" thickTop="1">
      <c r="B75" s="2340" t="s">
        <v>960</v>
      </c>
      <c r="C75" s="2340"/>
      <c r="D75" s="2340"/>
      <c r="E75" s="2340"/>
      <c r="F75" s="2340"/>
      <c r="G75" s="2340"/>
      <c r="H75" s="2340"/>
      <c r="I75" s="2340"/>
      <c r="J75" s="2340"/>
    </row>
    <row r="76" spans="2:13">
      <c r="D76" s="1237"/>
      <c r="E76" s="1237"/>
      <c r="F76" s="1237"/>
      <c r="G76" s="1237"/>
      <c r="H76" s="1237"/>
    </row>
    <row r="77" spans="2:13">
      <c r="D77" s="1369"/>
      <c r="E77" s="1369"/>
      <c r="F77" s="1369"/>
      <c r="G77" s="1369"/>
      <c r="H77" s="1369"/>
    </row>
    <row r="78" spans="2:13">
      <c r="D78" s="1238"/>
      <c r="E78" s="1238"/>
      <c r="F78" s="1238"/>
      <c r="G78" s="1238"/>
      <c r="H78" s="1238"/>
      <c r="I78" s="1238"/>
      <c r="J78" s="1238"/>
    </row>
    <row r="79" spans="2:13">
      <c r="E79" s="1241"/>
      <c r="F79" s="1241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H34" sqref="H34"/>
    </sheetView>
  </sheetViews>
  <sheetFormatPr defaultRowHeight="21" customHeight="1"/>
  <cols>
    <col min="1" max="1" width="6.28515625" style="1200" customWidth="1"/>
    <col min="2" max="2" width="6.140625" style="1200" customWidth="1"/>
    <col min="3" max="3" width="56.140625" style="1200" customWidth="1"/>
    <col min="4" max="5" width="21.85546875" style="1201" customWidth="1"/>
    <col min="6" max="244" width="9.140625" style="1200"/>
    <col min="245" max="255" width="12.7109375" style="1200" customWidth="1"/>
    <col min="256" max="256" width="12.28515625" style="1200" customWidth="1"/>
    <col min="257" max="257" width="11.5703125" style="1200" customWidth="1"/>
    <col min="258" max="258" width="11.140625" style="1200" customWidth="1"/>
    <col min="259" max="500" width="9.140625" style="1200"/>
    <col min="501" max="511" width="12.7109375" style="1200" customWidth="1"/>
    <col min="512" max="512" width="12.28515625" style="1200" customWidth="1"/>
    <col min="513" max="513" width="11.5703125" style="1200" customWidth="1"/>
    <col min="514" max="514" width="11.140625" style="1200" customWidth="1"/>
    <col min="515" max="756" width="9.140625" style="1200"/>
    <col min="757" max="767" width="12.7109375" style="1200" customWidth="1"/>
    <col min="768" max="768" width="12.28515625" style="1200" customWidth="1"/>
    <col min="769" max="769" width="11.5703125" style="1200" customWidth="1"/>
    <col min="770" max="770" width="11.140625" style="1200" customWidth="1"/>
    <col min="771" max="1012" width="9.140625" style="1200"/>
    <col min="1013" max="1023" width="12.7109375" style="1200" customWidth="1"/>
    <col min="1024" max="1024" width="12.28515625" style="1200" customWidth="1"/>
    <col min="1025" max="1025" width="11.5703125" style="1200" customWidth="1"/>
    <col min="1026" max="1026" width="11.140625" style="1200" customWidth="1"/>
    <col min="1027" max="1268" width="9.140625" style="1200"/>
    <col min="1269" max="1279" width="12.7109375" style="1200" customWidth="1"/>
    <col min="1280" max="1280" width="12.28515625" style="1200" customWidth="1"/>
    <col min="1281" max="1281" width="11.5703125" style="1200" customWidth="1"/>
    <col min="1282" max="1282" width="11.140625" style="1200" customWidth="1"/>
    <col min="1283" max="1524" width="9.140625" style="1200"/>
    <col min="1525" max="1535" width="12.7109375" style="1200" customWidth="1"/>
    <col min="1536" max="1536" width="12.28515625" style="1200" customWidth="1"/>
    <col min="1537" max="1537" width="11.5703125" style="1200" customWidth="1"/>
    <col min="1538" max="1538" width="11.140625" style="1200" customWidth="1"/>
    <col min="1539" max="1780" width="9.140625" style="1200"/>
    <col min="1781" max="1791" width="12.7109375" style="1200" customWidth="1"/>
    <col min="1792" max="1792" width="12.28515625" style="1200" customWidth="1"/>
    <col min="1793" max="1793" width="11.5703125" style="1200" customWidth="1"/>
    <col min="1794" max="1794" width="11.140625" style="1200" customWidth="1"/>
    <col min="1795" max="2036" width="9.140625" style="1200"/>
    <col min="2037" max="2047" width="12.7109375" style="1200" customWidth="1"/>
    <col min="2048" max="2048" width="12.28515625" style="1200" customWidth="1"/>
    <col min="2049" max="2049" width="11.5703125" style="1200" customWidth="1"/>
    <col min="2050" max="2050" width="11.140625" style="1200" customWidth="1"/>
    <col min="2051" max="2292" width="9.140625" style="1200"/>
    <col min="2293" max="2303" width="12.7109375" style="1200" customWidth="1"/>
    <col min="2304" max="2304" width="12.28515625" style="1200" customWidth="1"/>
    <col min="2305" max="2305" width="11.5703125" style="1200" customWidth="1"/>
    <col min="2306" max="2306" width="11.140625" style="1200" customWidth="1"/>
    <col min="2307" max="2548" width="9.140625" style="1200"/>
    <col min="2549" max="2559" width="12.7109375" style="1200" customWidth="1"/>
    <col min="2560" max="2560" width="12.28515625" style="1200" customWidth="1"/>
    <col min="2561" max="2561" width="11.5703125" style="1200" customWidth="1"/>
    <col min="2562" max="2562" width="11.140625" style="1200" customWidth="1"/>
    <col min="2563" max="2804" width="9.140625" style="1200"/>
    <col min="2805" max="2815" width="12.7109375" style="1200" customWidth="1"/>
    <col min="2816" max="2816" width="12.28515625" style="1200" customWidth="1"/>
    <col min="2817" max="2817" width="11.5703125" style="1200" customWidth="1"/>
    <col min="2818" max="2818" width="11.140625" style="1200" customWidth="1"/>
    <col min="2819" max="3060" width="9.140625" style="1200"/>
    <col min="3061" max="3071" width="12.7109375" style="1200" customWidth="1"/>
    <col min="3072" max="3072" width="12.28515625" style="1200" customWidth="1"/>
    <col min="3073" max="3073" width="11.5703125" style="1200" customWidth="1"/>
    <col min="3074" max="3074" width="11.140625" style="1200" customWidth="1"/>
    <col min="3075" max="3316" width="9.140625" style="1200"/>
    <col min="3317" max="3327" width="12.7109375" style="1200" customWidth="1"/>
    <col min="3328" max="3328" width="12.28515625" style="1200" customWidth="1"/>
    <col min="3329" max="3329" width="11.5703125" style="1200" customWidth="1"/>
    <col min="3330" max="3330" width="11.140625" style="1200" customWidth="1"/>
    <col min="3331" max="3572" width="9.140625" style="1200"/>
    <col min="3573" max="3583" width="12.7109375" style="1200" customWidth="1"/>
    <col min="3584" max="3584" width="12.28515625" style="1200" customWidth="1"/>
    <col min="3585" max="3585" width="11.5703125" style="1200" customWidth="1"/>
    <col min="3586" max="3586" width="11.140625" style="1200" customWidth="1"/>
    <col min="3587" max="3828" width="9.140625" style="1200"/>
    <col min="3829" max="3839" width="12.7109375" style="1200" customWidth="1"/>
    <col min="3840" max="3840" width="12.28515625" style="1200" customWidth="1"/>
    <col min="3841" max="3841" width="11.5703125" style="1200" customWidth="1"/>
    <col min="3842" max="3842" width="11.140625" style="1200" customWidth="1"/>
    <col min="3843" max="4084" width="9.140625" style="1200"/>
    <col min="4085" max="4095" width="12.7109375" style="1200" customWidth="1"/>
    <col min="4096" max="4096" width="12.28515625" style="1200" customWidth="1"/>
    <col min="4097" max="4097" width="11.5703125" style="1200" customWidth="1"/>
    <col min="4098" max="4098" width="11.140625" style="1200" customWidth="1"/>
    <col min="4099" max="4340" width="9.140625" style="1200"/>
    <col min="4341" max="4351" width="12.7109375" style="1200" customWidth="1"/>
    <col min="4352" max="4352" width="12.28515625" style="1200" customWidth="1"/>
    <col min="4353" max="4353" width="11.5703125" style="1200" customWidth="1"/>
    <col min="4354" max="4354" width="11.140625" style="1200" customWidth="1"/>
    <col min="4355" max="4596" width="9.140625" style="1200"/>
    <col min="4597" max="4607" width="12.7109375" style="1200" customWidth="1"/>
    <col min="4608" max="4608" width="12.28515625" style="1200" customWidth="1"/>
    <col min="4609" max="4609" width="11.5703125" style="1200" customWidth="1"/>
    <col min="4610" max="4610" width="11.140625" style="1200" customWidth="1"/>
    <col min="4611" max="4852" width="9.140625" style="1200"/>
    <col min="4853" max="4863" width="12.7109375" style="1200" customWidth="1"/>
    <col min="4864" max="4864" width="12.28515625" style="1200" customWidth="1"/>
    <col min="4865" max="4865" width="11.5703125" style="1200" customWidth="1"/>
    <col min="4866" max="4866" width="11.140625" style="1200" customWidth="1"/>
    <col min="4867" max="5108" width="9.140625" style="1200"/>
    <col min="5109" max="5119" width="12.7109375" style="1200" customWidth="1"/>
    <col min="5120" max="5120" width="12.28515625" style="1200" customWidth="1"/>
    <col min="5121" max="5121" width="11.5703125" style="1200" customWidth="1"/>
    <col min="5122" max="5122" width="11.140625" style="1200" customWidth="1"/>
    <col min="5123" max="5364" width="9.140625" style="1200"/>
    <col min="5365" max="5375" width="12.7109375" style="1200" customWidth="1"/>
    <col min="5376" max="5376" width="12.28515625" style="1200" customWidth="1"/>
    <col min="5377" max="5377" width="11.5703125" style="1200" customWidth="1"/>
    <col min="5378" max="5378" width="11.140625" style="1200" customWidth="1"/>
    <col min="5379" max="5620" width="9.140625" style="1200"/>
    <col min="5621" max="5631" width="12.7109375" style="1200" customWidth="1"/>
    <col min="5632" max="5632" width="12.28515625" style="1200" customWidth="1"/>
    <col min="5633" max="5633" width="11.5703125" style="1200" customWidth="1"/>
    <col min="5634" max="5634" width="11.140625" style="1200" customWidth="1"/>
    <col min="5635" max="5876" width="9.140625" style="1200"/>
    <col min="5877" max="5887" width="12.7109375" style="1200" customWidth="1"/>
    <col min="5888" max="5888" width="12.28515625" style="1200" customWidth="1"/>
    <col min="5889" max="5889" width="11.5703125" style="1200" customWidth="1"/>
    <col min="5890" max="5890" width="11.140625" style="1200" customWidth="1"/>
    <col min="5891" max="6132" width="9.140625" style="1200"/>
    <col min="6133" max="6143" width="12.7109375" style="1200" customWidth="1"/>
    <col min="6144" max="6144" width="12.28515625" style="1200" customWidth="1"/>
    <col min="6145" max="6145" width="11.5703125" style="1200" customWidth="1"/>
    <col min="6146" max="6146" width="11.140625" style="1200" customWidth="1"/>
    <col min="6147" max="6388" width="9.140625" style="1200"/>
    <col min="6389" max="6399" width="12.7109375" style="1200" customWidth="1"/>
    <col min="6400" max="6400" width="12.28515625" style="1200" customWidth="1"/>
    <col min="6401" max="6401" width="11.5703125" style="1200" customWidth="1"/>
    <col min="6402" max="6402" width="11.140625" style="1200" customWidth="1"/>
    <col min="6403" max="6644" width="9.140625" style="1200"/>
    <col min="6645" max="6655" width="12.7109375" style="1200" customWidth="1"/>
    <col min="6656" max="6656" width="12.28515625" style="1200" customWidth="1"/>
    <col min="6657" max="6657" width="11.5703125" style="1200" customWidth="1"/>
    <col min="6658" max="6658" width="11.140625" style="1200" customWidth="1"/>
    <col min="6659" max="6900" width="9.140625" style="1200"/>
    <col min="6901" max="6911" width="12.7109375" style="1200" customWidth="1"/>
    <col min="6912" max="6912" width="12.28515625" style="1200" customWidth="1"/>
    <col min="6913" max="6913" width="11.5703125" style="1200" customWidth="1"/>
    <col min="6914" max="6914" width="11.140625" style="1200" customWidth="1"/>
    <col min="6915" max="7156" width="9.140625" style="1200"/>
    <col min="7157" max="7167" width="12.7109375" style="1200" customWidth="1"/>
    <col min="7168" max="7168" width="12.28515625" style="1200" customWidth="1"/>
    <col min="7169" max="7169" width="11.5703125" style="1200" customWidth="1"/>
    <col min="7170" max="7170" width="11.140625" style="1200" customWidth="1"/>
    <col min="7171" max="7412" width="9.140625" style="1200"/>
    <col min="7413" max="7423" width="12.7109375" style="1200" customWidth="1"/>
    <col min="7424" max="7424" width="12.28515625" style="1200" customWidth="1"/>
    <col min="7425" max="7425" width="11.5703125" style="1200" customWidth="1"/>
    <col min="7426" max="7426" width="11.140625" style="1200" customWidth="1"/>
    <col min="7427" max="7668" width="9.140625" style="1200"/>
    <col min="7669" max="7679" width="12.7109375" style="1200" customWidth="1"/>
    <col min="7680" max="7680" width="12.28515625" style="1200" customWidth="1"/>
    <col min="7681" max="7681" width="11.5703125" style="1200" customWidth="1"/>
    <col min="7682" max="7682" width="11.140625" style="1200" customWidth="1"/>
    <col min="7683" max="7924" width="9.140625" style="1200"/>
    <col min="7925" max="7935" width="12.7109375" style="1200" customWidth="1"/>
    <col min="7936" max="7936" width="12.28515625" style="1200" customWidth="1"/>
    <col min="7937" max="7937" width="11.5703125" style="1200" customWidth="1"/>
    <col min="7938" max="7938" width="11.140625" style="1200" customWidth="1"/>
    <col min="7939" max="8180" width="9.140625" style="1200"/>
    <col min="8181" max="8191" width="12.7109375" style="1200" customWidth="1"/>
    <col min="8192" max="8192" width="12.28515625" style="1200" customWidth="1"/>
    <col min="8193" max="8193" width="11.5703125" style="1200" customWidth="1"/>
    <col min="8194" max="8194" width="11.140625" style="1200" customWidth="1"/>
    <col min="8195" max="8436" width="9.140625" style="1200"/>
    <col min="8437" max="8447" width="12.7109375" style="1200" customWidth="1"/>
    <col min="8448" max="8448" width="12.28515625" style="1200" customWidth="1"/>
    <col min="8449" max="8449" width="11.5703125" style="1200" customWidth="1"/>
    <col min="8450" max="8450" width="11.140625" style="1200" customWidth="1"/>
    <col min="8451" max="8692" width="9.140625" style="1200"/>
    <col min="8693" max="8703" width="12.7109375" style="1200" customWidth="1"/>
    <col min="8704" max="8704" width="12.28515625" style="1200" customWidth="1"/>
    <col min="8705" max="8705" width="11.5703125" style="1200" customWidth="1"/>
    <col min="8706" max="8706" width="11.140625" style="1200" customWidth="1"/>
    <col min="8707" max="8948" width="9.140625" style="1200"/>
    <col min="8949" max="8959" width="12.7109375" style="1200" customWidth="1"/>
    <col min="8960" max="8960" width="12.28515625" style="1200" customWidth="1"/>
    <col min="8961" max="8961" width="11.5703125" style="1200" customWidth="1"/>
    <col min="8962" max="8962" width="11.140625" style="1200" customWidth="1"/>
    <col min="8963" max="9204" width="9.140625" style="1200"/>
    <col min="9205" max="9215" width="12.7109375" style="1200" customWidth="1"/>
    <col min="9216" max="9216" width="12.28515625" style="1200" customWidth="1"/>
    <col min="9217" max="9217" width="11.5703125" style="1200" customWidth="1"/>
    <col min="9218" max="9218" width="11.140625" style="1200" customWidth="1"/>
    <col min="9219" max="9460" width="9.140625" style="1200"/>
    <col min="9461" max="9471" width="12.7109375" style="1200" customWidth="1"/>
    <col min="9472" max="9472" width="12.28515625" style="1200" customWidth="1"/>
    <col min="9473" max="9473" width="11.5703125" style="1200" customWidth="1"/>
    <col min="9474" max="9474" width="11.140625" style="1200" customWidth="1"/>
    <col min="9475" max="9716" width="9.140625" style="1200"/>
    <col min="9717" max="9727" width="12.7109375" style="1200" customWidth="1"/>
    <col min="9728" max="9728" width="12.28515625" style="1200" customWidth="1"/>
    <col min="9729" max="9729" width="11.5703125" style="1200" customWidth="1"/>
    <col min="9730" max="9730" width="11.140625" style="1200" customWidth="1"/>
    <col min="9731" max="9972" width="9.140625" style="1200"/>
    <col min="9973" max="9983" width="12.7109375" style="1200" customWidth="1"/>
    <col min="9984" max="9984" width="12.28515625" style="1200" customWidth="1"/>
    <col min="9985" max="9985" width="11.5703125" style="1200" customWidth="1"/>
    <col min="9986" max="9986" width="11.140625" style="1200" customWidth="1"/>
    <col min="9987" max="10228" width="9.140625" style="1200"/>
    <col min="10229" max="10239" width="12.7109375" style="1200" customWidth="1"/>
    <col min="10240" max="10240" width="12.28515625" style="1200" customWidth="1"/>
    <col min="10241" max="10241" width="11.5703125" style="1200" customWidth="1"/>
    <col min="10242" max="10242" width="11.140625" style="1200" customWidth="1"/>
    <col min="10243" max="10484" width="9.140625" style="1200"/>
    <col min="10485" max="10495" width="12.7109375" style="1200" customWidth="1"/>
    <col min="10496" max="10496" width="12.28515625" style="1200" customWidth="1"/>
    <col min="10497" max="10497" width="11.5703125" style="1200" customWidth="1"/>
    <col min="10498" max="10498" width="11.140625" style="1200" customWidth="1"/>
    <col min="10499" max="10740" width="9.140625" style="1200"/>
    <col min="10741" max="10751" width="12.7109375" style="1200" customWidth="1"/>
    <col min="10752" max="10752" width="12.28515625" style="1200" customWidth="1"/>
    <col min="10753" max="10753" width="11.5703125" style="1200" customWidth="1"/>
    <col min="10754" max="10754" width="11.140625" style="1200" customWidth="1"/>
    <col min="10755" max="10996" width="9.140625" style="1200"/>
    <col min="10997" max="11007" width="12.7109375" style="1200" customWidth="1"/>
    <col min="11008" max="11008" width="12.28515625" style="1200" customWidth="1"/>
    <col min="11009" max="11009" width="11.5703125" style="1200" customWidth="1"/>
    <col min="11010" max="11010" width="11.140625" style="1200" customWidth="1"/>
    <col min="11011" max="11252" width="9.140625" style="1200"/>
    <col min="11253" max="11263" width="12.7109375" style="1200" customWidth="1"/>
    <col min="11264" max="11264" width="12.28515625" style="1200" customWidth="1"/>
    <col min="11265" max="11265" width="11.5703125" style="1200" customWidth="1"/>
    <col min="11266" max="11266" width="11.140625" style="1200" customWidth="1"/>
    <col min="11267" max="11508" width="9.140625" style="1200"/>
    <col min="11509" max="11519" width="12.7109375" style="1200" customWidth="1"/>
    <col min="11520" max="11520" width="12.28515625" style="1200" customWidth="1"/>
    <col min="11521" max="11521" width="11.5703125" style="1200" customWidth="1"/>
    <col min="11522" max="11522" width="11.140625" style="1200" customWidth="1"/>
    <col min="11523" max="11764" width="9.140625" style="1200"/>
    <col min="11765" max="11775" width="12.7109375" style="1200" customWidth="1"/>
    <col min="11776" max="11776" width="12.28515625" style="1200" customWidth="1"/>
    <col min="11777" max="11777" width="11.5703125" style="1200" customWidth="1"/>
    <col min="11778" max="11778" width="11.140625" style="1200" customWidth="1"/>
    <col min="11779" max="12020" width="9.140625" style="1200"/>
    <col min="12021" max="12031" width="12.7109375" style="1200" customWidth="1"/>
    <col min="12032" max="12032" width="12.28515625" style="1200" customWidth="1"/>
    <col min="12033" max="12033" width="11.5703125" style="1200" customWidth="1"/>
    <col min="12034" max="12034" width="11.140625" style="1200" customWidth="1"/>
    <col min="12035" max="12276" width="9.140625" style="1200"/>
    <col min="12277" max="12287" width="12.7109375" style="1200" customWidth="1"/>
    <col min="12288" max="12288" width="12.28515625" style="1200" customWidth="1"/>
    <col min="12289" max="12289" width="11.5703125" style="1200" customWidth="1"/>
    <col min="12290" max="12290" width="11.140625" style="1200" customWidth="1"/>
    <col min="12291" max="12532" width="9.140625" style="1200"/>
    <col min="12533" max="12543" width="12.7109375" style="1200" customWidth="1"/>
    <col min="12544" max="12544" width="12.28515625" style="1200" customWidth="1"/>
    <col min="12545" max="12545" width="11.5703125" style="1200" customWidth="1"/>
    <col min="12546" max="12546" width="11.140625" style="1200" customWidth="1"/>
    <col min="12547" max="12788" width="9.140625" style="1200"/>
    <col min="12789" max="12799" width="12.7109375" style="1200" customWidth="1"/>
    <col min="12800" max="12800" width="12.28515625" style="1200" customWidth="1"/>
    <col min="12801" max="12801" width="11.5703125" style="1200" customWidth="1"/>
    <col min="12802" max="12802" width="11.140625" style="1200" customWidth="1"/>
    <col min="12803" max="13044" width="9.140625" style="1200"/>
    <col min="13045" max="13055" width="12.7109375" style="1200" customWidth="1"/>
    <col min="13056" max="13056" width="12.28515625" style="1200" customWidth="1"/>
    <col min="13057" max="13057" width="11.5703125" style="1200" customWidth="1"/>
    <col min="13058" max="13058" width="11.140625" style="1200" customWidth="1"/>
    <col min="13059" max="13300" width="9.140625" style="1200"/>
    <col min="13301" max="13311" width="12.7109375" style="1200" customWidth="1"/>
    <col min="13312" max="13312" width="12.28515625" style="1200" customWidth="1"/>
    <col min="13313" max="13313" width="11.5703125" style="1200" customWidth="1"/>
    <col min="13314" max="13314" width="11.140625" style="1200" customWidth="1"/>
    <col min="13315" max="13556" width="9.140625" style="1200"/>
    <col min="13557" max="13567" width="12.7109375" style="1200" customWidth="1"/>
    <col min="13568" max="13568" width="12.28515625" style="1200" customWidth="1"/>
    <col min="13569" max="13569" width="11.5703125" style="1200" customWidth="1"/>
    <col min="13570" max="13570" width="11.140625" style="1200" customWidth="1"/>
    <col min="13571" max="13812" width="9.140625" style="1200"/>
    <col min="13813" max="13823" width="12.7109375" style="1200" customWidth="1"/>
    <col min="13824" max="13824" width="12.28515625" style="1200" customWidth="1"/>
    <col min="13825" max="13825" width="11.5703125" style="1200" customWidth="1"/>
    <col min="13826" max="13826" width="11.140625" style="1200" customWidth="1"/>
    <col min="13827" max="14068" width="9.140625" style="1200"/>
    <col min="14069" max="14079" width="12.7109375" style="1200" customWidth="1"/>
    <col min="14080" max="14080" width="12.28515625" style="1200" customWidth="1"/>
    <col min="14081" max="14081" width="11.5703125" style="1200" customWidth="1"/>
    <col min="14082" max="14082" width="11.140625" style="1200" customWidth="1"/>
    <col min="14083" max="14324" width="9.140625" style="1200"/>
    <col min="14325" max="14335" width="12.7109375" style="1200" customWidth="1"/>
    <col min="14336" max="14336" width="12.28515625" style="1200" customWidth="1"/>
    <col min="14337" max="14337" width="11.5703125" style="1200" customWidth="1"/>
    <col min="14338" max="14338" width="11.140625" style="1200" customWidth="1"/>
    <col min="14339" max="14580" width="9.140625" style="1200"/>
    <col min="14581" max="14591" width="12.7109375" style="1200" customWidth="1"/>
    <col min="14592" max="14592" width="12.28515625" style="1200" customWidth="1"/>
    <col min="14593" max="14593" width="11.5703125" style="1200" customWidth="1"/>
    <col min="14594" max="14594" width="11.140625" style="1200" customWidth="1"/>
    <col min="14595" max="14836" width="9.140625" style="1200"/>
    <col min="14837" max="14847" width="12.7109375" style="1200" customWidth="1"/>
    <col min="14848" max="14848" width="12.28515625" style="1200" customWidth="1"/>
    <col min="14849" max="14849" width="11.5703125" style="1200" customWidth="1"/>
    <col min="14850" max="14850" width="11.140625" style="1200" customWidth="1"/>
    <col min="14851" max="15092" width="9.140625" style="1200"/>
    <col min="15093" max="15103" width="12.7109375" style="1200" customWidth="1"/>
    <col min="15104" max="15104" width="12.28515625" style="1200" customWidth="1"/>
    <col min="15105" max="15105" width="11.5703125" style="1200" customWidth="1"/>
    <col min="15106" max="15106" width="11.140625" style="1200" customWidth="1"/>
    <col min="15107" max="15348" width="9.140625" style="1200"/>
    <col min="15349" max="15359" width="12.7109375" style="1200" customWidth="1"/>
    <col min="15360" max="15360" width="12.28515625" style="1200" customWidth="1"/>
    <col min="15361" max="15361" width="11.5703125" style="1200" customWidth="1"/>
    <col min="15362" max="15362" width="11.140625" style="1200" customWidth="1"/>
    <col min="15363" max="15604" width="9.140625" style="1200"/>
    <col min="15605" max="15615" width="12.7109375" style="1200" customWidth="1"/>
    <col min="15616" max="15616" width="12.28515625" style="1200" customWidth="1"/>
    <col min="15617" max="15617" width="11.5703125" style="1200" customWidth="1"/>
    <col min="15618" max="15618" width="11.140625" style="1200" customWidth="1"/>
    <col min="15619" max="15860" width="9.140625" style="1200"/>
    <col min="15861" max="15871" width="12.7109375" style="1200" customWidth="1"/>
    <col min="15872" max="15872" width="12.28515625" style="1200" customWidth="1"/>
    <col min="15873" max="15873" width="11.5703125" style="1200" customWidth="1"/>
    <col min="15874" max="15874" width="11.140625" style="1200" customWidth="1"/>
    <col min="15875" max="16116" width="9.140625" style="1200"/>
    <col min="16117" max="16127" width="12.7109375" style="1200" customWidth="1"/>
    <col min="16128" max="16128" width="12.28515625" style="1200" customWidth="1"/>
    <col min="16129" max="16129" width="11.5703125" style="1200" customWidth="1"/>
    <col min="16130" max="16130" width="11.140625" style="1200" customWidth="1"/>
    <col min="16131" max="16382" width="9.140625" style="1200"/>
    <col min="16383" max="16384" width="10.28515625" style="1200" customWidth="1"/>
  </cols>
  <sheetData>
    <row r="1" spans="2:5" ht="15.75">
      <c r="B1" s="2278" t="s">
        <v>1199</v>
      </c>
      <c r="C1" s="2278"/>
      <c r="D1" s="2278"/>
      <c r="E1" s="2278"/>
    </row>
    <row r="2" spans="2:5" ht="15.75">
      <c r="B2" s="2278" t="s">
        <v>1198</v>
      </c>
      <c r="C2" s="2278"/>
      <c r="D2" s="2278"/>
      <c r="E2" s="2278"/>
    </row>
    <row r="3" spans="2:5" ht="16.5" thickBot="1">
      <c r="B3" s="2345" t="s">
        <v>1197</v>
      </c>
      <c r="C3" s="2345"/>
      <c r="D3" s="2345"/>
      <c r="E3" s="2345"/>
    </row>
    <row r="4" spans="2:5" ht="29.25" customHeight="1" thickTop="1">
      <c r="B4" s="2279" t="s">
        <v>42</v>
      </c>
      <c r="C4" s="2281" t="s">
        <v>46</v>
      </c>
      <c r="D4" s="2346" t="s">
        <v>1196</v>
      </c>
      <c r="E4" s="2347"/>
    </row>
    <row r="5" spans="2:5" ht="29.25" customHeight="1">
      <c r="B5" s="2280"/>
      <c r="C5" s="2327"/>
      <c r="D5" s="1405" t="s">
        <v>931</v>
      </c>
      <c r="E5" s="1404" t="s">
        <v>932</v>
      </c>
    </row>
    <row r="6" spans="2:5" ht="31.5" customHeight="1">
      <c r="B6" s="1232">
        <v>1</v>
      </c>
      <c r="C6" s="1231" t="s">
        <v>1195</v>
      </c>
      <c r="D6" s="1403">
        <v>14.685983774371833</v>
      </c>
      <c r="E6" s="1402">
        <v>45.275665804052011</v>
      </c>
    </row>
    <row r="7" spans="2:5" ht="31.5" customHeight="1">
      <c r="B7" s="1228">
        <v>2</v>
      </c>
      <c r="C7" s="1227" t="s">
        <v>1194</v>
      </c>
      <c r="D7" s="1400">
        <v>34.929119307421367</v>
      </c>
      <c r="E7" s="1401">
        <v>30.973666046715127</v>
      </c>
    </row>
    <row r="8" spans="2:5" ht="31.5" customHeight="1">
      <c r="B8" s="1228">
        <v>3</v>
      </c>
      <c r="C8" s="1227" t="s">
        <v>1193</v>
      </c>
      <c r="D8" s="1400">
        <v>14.196739116416627</v>
      </c>
      <c r="E8" s="1401">
        <v>1.2081861408333959E-5</v>
      </c>
    </row>
    <row r="9" spans="2:5" ht="45.75" customHeight="1">
      <c r="B9" s="1228">
        <v>4</v>
      </c>
      <c r="C9" s="1227" t="s">
        <v>1192</v>
      </c>
      <c r="D9" s="1400">
        <v>15.265384389344797</v>
      </c>
      <c r="E9" s="1401">
        <v>0.53232764953925316</v>
      </c>
    </row>
    <row r="10" spans="2:5" ht="31.5" customHeight="1">
      <c r="B10" s="1228">
        <v>5</v>
      </c>
      <c r="C10" s="1227" t="s">
        <v>1191</v>
      </c>
      <c r="D10" s="1400">
        <v>10.619767820613509</v>
      </c>
      <c r="E10" s="1401">
        <v>0.28720975528710702</v>
      </c>
    </row>
    <row r="11" spans="2:5" ht="31.5" customHeight="1">
      <c r="B11" s="1228">
        <v>6</v>
      </c>
      <c r="C11" s="1227" t="s">
        <v>1190</v>
      </c>
      <c r="D11" s="1400">
        <v>10.081975141170814</v>
      </c>
      <c r="E11" s="1401">
        <v>22.925999670218182</v>
      </c>
    </row>
    <row r="12" spans="2:5" ht="31.5" customHeight="1">
      <c r="B12" s="1228">
        <v>7</v>
      </c>
      <c r="C12" s="1227" t="s">
        <v>1189</v>
      </c>
      <c r="D12" s="1400">
        <v>0.2210304506610388</v>
      </c>
      <c r="E12" s="1399">
        <v>5.1189923269197839E-3</v>
      </c>
    </row>
    <row r="13" spans="2:5" ht="31.5" customHeight="1" thickBot="1">
      <c r="B13" s="1398"/>
      <c r="C13" s="1397" t="s">
        <v>406</v>
      </c>
      <c r="D13" s="1207">
        <v>100</v>
      </c>
      <c r="E13" s="1206">
        <v>100</v>
      </c>
    </row>
    <row r="14" spans="2:5" ht="21" customHeight="1" thickTop="1">
      <c r="B14" s="1396" t="s">
        <v>1188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F7" sqref="F7"/>
    </sheetView>
  </sheetViews>
  <sheetFormatPr defaultRowHeight="15.75"/>
  <cols>
    <col min="1" max="2" width="7.7109375" style="802" customWidth="1"/>
    <col min="3" max="3" width="31.7109375" style="802" bestFit="1" customWidth="1"/>
    <col min="4" max="6" width="13" style="802" customWidth="1"/>
    <col min="7" max="7" width="18.5703125" style="802" bestFit="1" customWidth="1"/>
    <col min="8" max="8" width="17.28515625" style="802" customWidth="1"/>
    <col min="9" max="9" width="13" style="802" customWidth="1"/>
    <col min="10" max="226" width="9.140625" style="802"/>
    <col min="227" max="227" width="7.7109375" style="802" customWidth="1"/>
    <col min="228" max="228" width="9.140625" style="802"/>
    <col min="229" max="229" width="31.85546875" style="802" bestFit="1" customWidth="1"/>
    <col min="230" max="230" width="12.140625" style="802" customWidth="1"/>
    <col min="231" max="231" width="11.7109375" style="802" customWidth="1"/>
    <col min="232" max="232" width="10.85546875" style="802" customWidth="1"/>
    <col min="233" max="233" width="13.140625" style="802" customWidth="1"/>
    <col min="234" max="234" width="12.5703125" style="802" customWidth="1"/>
    <col min="235" max="235" width="12.28515625" style="802" customWidth="1"/>
    <col min="236" max="236" width="9.140625" style="802"/>
    <col min="237" max="237" width="11.28515625" style="802" customWidth="1"/>
    <col min="238" max="482" width="9.140625" style="802"/>
    <col min="483" max="483" width="7.7109375" style="802" customWidth="1"/>
    <col min="484" max="484" width="9.140625" style="802"/>
    <col min="485" max="485" width="31.85546875" style="802" bestFit="1" customWidth="1"/>
    <col min="486" max="486" width="12.140625" style="802" customWidth="1"/>
    <col min="487" max="487" width="11.7109375" style="802" customWidth="1"/>
    <col min="488" max="488" width="10.85546875" style="802" customWidth="1"/>
    <col min="489" max="489" width="13.140625" style="802" customWidth="1"/>
    <col min="490" max="490" width="12.5703125" style="802" customWidth="1"/>
    <col min="491" max="491" width="12.28515625" style="802" customWidth="1"/>
    <col min="492" max="492" width="9.140625" style="802"/>
    <col min="493" max="493" width="11.28515625" style="802" customWidth="1"/>
    <col min="494" max="738" width="9.140625" style="802"/>
    <col min="739" max="739" width="7.7109375" style="802" customWidth="1"/>
    <col min="740" max="740" width="9.140625" style="802"/>
    <col min="741" max="741" width="31.85546875" style="802" bestFit="1" customWidth="1"/>
    <col min="742" max="742" width="12.140625" style="802" customWidth="1"/>
    <col min="743" max="743" width="11.7109375" style="802" customWidth="1"/>
    <col min="744" max="744" width="10.85546875" style="802" customWidth="1"/>
    <col min="745" max="745" width="13.140625" style="802" customWidth="1"/>
    <col min="746" max="746" width="12.5703125" style="802" customWidth="1"/>
    <col min="747" max="747" width="12.28515625" style="802" customWidth="1"/>
    <col min="748" max="748" width="9.140625" style="802"/>
    <col min="749" max="749" width="11.28515625" style="802" customWidth="1"/>
    <col min="750" max="994" width="9.140625" style="802"/>
    <col min="995" max="995" width="7.7109375" style="802" customWidth="1"/>
    <col min="996" max="996" width="9.140625" style="802"/>
    <col min="997" max="997" width="31.85546875" style="802" bestFit="1" customWidth="1"/>
    <col min="998" max="998" width="12.140625" style="802" customWidth="1"/>
    <col min="999" max="999" width="11.7109375" style="802" customWidth="1"/>
    <col min="1000" max="1000" width="10.85546875" style="802" customWidth="1"/>
    <col min="1001" max="1001" width="13.140625" style="802" customWidth="1"/>
    <col min="1002" max="1002" width="12.5703125" style="802" customWidth="1"/>
    <col min="1003" max="1003" width="12.28515625" style="802" customWidth="1"/>
    <col min="1004" max="1004" width="9.140625" style="802"/>
    <col min="1005" max="1005" width="11.28515625" style="802" customWidth="1"/>
    <col min="1006" max="1250" width="9.140625" style="802"/>
    <col min="1251" max="1251" width="7.7109375" style="802" customWidth="1"/>
    <col min="1252" max="1252" width="9.140625" style="802"/>
    <col min="1253" max="1253" width="31.85546875" style="802" bestFit="1" customWidth="1"/>
    <col min="1254" max="1254" width="12.140625" style="802" customWidth="1"/>
    <col min="1255" max="1255" width="11.7109375" style="802" customWidth="1"/>
    <col min="1256" max="1256" width="10.85546875" style="802" customWidth="1"/>
    <col min="1257" max="1257" width="13.140625" style="802" customWidth="1"/>
    <col min="1258" max="1258" width="12.5703125" style="802" customWidth="1"/>
    <col min="1259" max="1259" width="12.28515625" style="802" customWidth="1"/>
    <col min="1260" max="1260" width="9.140625" style="802"/>
    <col min="1261" max="1261" width="11.28515625" style="802" customWidth="1"/>
    <col min="1262" max="1506" width="9.140625" style="802"/>
    <col min="1507" max="1507" width="7.7109375" style="802" customWidth="1"/>
    <col min="1508" max="1508" width="9.140625" style="802"/>
    <col min="1509" max="1509" width="31.85546875" style="802" bestFit="1" customWidth="1"/>
    <col min="1510" max="1510" width="12.140625" style="802" customWidth="1"/>
    <col min="1511" max="1511" width="11.7109375" style="802" customWidth="1"/>
    <col min="1512" max="1512" width="10.85546875" style="802" customWidth="1"/>
    <col min="1513" max="1513" width="13.140625" style="802" customWidth="1"/>
    <col min="1514" max="1514" width="12.5703125" style="802" customWidth="1"/>
    <col min="1515" max="1515" width="12.28515625" style="802" customWidth="1"/>
    <col min="1516" max="1516" width="9.140625" style="802"/>
    <col min="1517" max="1517" width="11.28515625" style="802" customWidth="1"/>
    <col min="1518" max="1762" width="9.140625" style="802"/>
    <col min="1763" max="1763" width="7.7109375" style="802" customWidth="1"/>
    <col min="1764" max="1764" width="9.140625" style="802"/>
    <col min="1765" max="1765" width="31.85546875" style="802" bestFit="1" customWidth="1"/>
    <col min="1766" max="1766" width="12.140625" style="802" customWidth="1"/>
    <col min="1767" max="1767" width="11.7109375" style="802" customWidth="1"/>
    <col min="1768" max="1768" width="10.85546875" style="802" customWidth="1"/>
    <col min="1769" max="1769" width="13.140625" style="802" customWidth="1"/>
    <col min="1770" max="1770" width="12.5703125" style="802" customWidth="1"/>
    <col min="1771" max="1771" width="12.28515625" style="802" customWidth="1"/>
    <col min="1772" max="1772" width="9.140625" style="802"/>
    <col min="1773" max="1773" width="11.28515625" style="802" customWidth="1"/>
    <col min="1774" max="2018" width="9.140625" style="802"/>
    <col min="2019" max="2019" width="7.7109375" style="802" customWidth="1"/>
    <col min="2020" max="2020" width="9.140625" style="802"/>
    <col min="2021" max="2021" width="31.85546875" style="802" bestFit="1" customWidth="1"/>
    <col min="2022" max="2022" width="12.140625" style="802" customWidth="1"/>
    <col min="2023" max="2023" width="11.7109375" style="802" customWidth="1"/>
    <col min="2024" max="2024" width="10.85546875" style="802" customWidth="1"/>
    <col min="2025" max="2025" width="13.140625" style="802" customWidth="1"/>
    <col min="2026" max="2026" width="12.5703125" style="802" customWidth="1"/>
    <col min="2027" max="2027" width="12.28515625" style="802" customWidth="1"/>
    <col min="2028" max="2028" width="9.140625" style="802"/>
    <col min="2029" max="2029" width="11.28515625" style="802" customWidth="1"/>
    <col min="2030" max="2274" width="9.140625" style="802"/>
    <col min="2275" max="2275" width="7.7109375" style="802" customWidth="1"/>
    <col min="2276" max="2276" width="9.140625" style="802"/>
    <col min="2277" max="2277" width="31.85546875" style="802" bestFit="1" customWidth="1"/>
    <col min="2278" max="2278" width="12.140625" style="802" customWidth="1"/>
    <col min="2279" max="2279" width="11.7109375" style="802" customWidth="1"/>
    <col min="2280" max="2280" width="10.85546875" style="802" customWidth="1"/>
    <col min="2281" max="2281" width="13.140625" style="802" customWidth="1"/>
    <col min="2282" max="2282" width="12.5703125" style="802" customWidth="1"/>
    <col min="2283" max="2283" width="12.28515625" style="802" customWidth="1"/>
    <col min="2284" max="2284" width="9.140625" style="802"/>
    <col min="2285" max="2285" width="11.28515625" style="802" customWidth="1"/>
    <col min="2286" max="2530" width="9.140625" style="802"/>
    <col min="2531" max="2531" width="7.7109375" style="802" customWidth="1"/>
    <col min="2532" max="2532" width="9.140625" style="802"/>
    <col min="2533" max="2533" width="31.85546875" style="802" bestFit="1" customWidth="1"/>
    <col min="2534" max="2534" width="12.140625" style="802" customWidth="1"/>
    <col min="2535" max="2535" width="11.7109375" style="802" customWidth="1"/>
    <col min="2536" max="2536" width="10.85546875" style="802" customWidth="1"/>
    <col min="2537" max="2537" width="13.140625" style="802" customWidth="1"/>
    <col min="2538" max="2538" width="12.5703125" style="802" customWidth="1"/>
    <col min="2539" max="2539" width="12.28515625" style="802" customWidth="1"/>
    <col min="2540" max="2540" width="9.140625" style="802"/>
    <col min="2541" max="2541" width="11.28515625" style="802" customWidth="1"/>
    <col min="2542" max="2786" width="9.140625" style="802"/>
    <col min="2787" max="2787" width="7.7109375" style="802" customWidth="1"/>
    <col min="2788" max="2788" width="9.140625" style="802"/>
    <col min="2789" max="2789" width="31.85546875" style="802" bestFit="1" customWidth="1"/>
    <col min="2790" max="2790" width="12.140625" style="802" customWidth="1"/>
    <col min="2791" max="2791" width="11.7109375" style="802" customWidth="1"/>
    <col min="2792" max="2792" width="10.85546875" style="802" customWidth="1"/>
    <col min="2793" max="2793" width="13.140625" style="802" customWidth="1"/>
    <col min="2794" max="2794" width="12.5703125" style="802" customWidth="1"/>
    <col min="2795" max="2795" width="12.28515625" style="802" customWidth="1"/>
    <col min="2796" max="2796" width="9.140625" style="802"/>
    <col min="2797" max="2797" width="11.28515625" style="802" customWidth="1"/>
    <col min="2798" max="3042" width="9.140625" style="802"/>
    <col min="3043" max="3043" width="7.7109375" style="802" customWidth="1"/>
    <col min="3044" max="3044" width="9.140625" style="802"/>
    <col min="3045" max="3045" width="31.85546875" style="802" bestFit="1" customWidth="1"/>
    <col min="3046" max="3046" width="12.140625" style="802" customWidth="1"/>
    <col min="3047" max="3047" width="11.7109375" style="802" customWidth="1"/>
    <col min="3048" max="3048" width="10.85546875" style="802" customWidth="1"/>
    <col min="3049" max="3049" width="13.140625" style="802" customWidth="1"/>
    <col min="3050" max="3050" width="12.5703125" style="802" customWidth="1"/>
    <col min="3051" max="3051" width="12.28515625" style="802" customWidth="1"/>
    <col min="3052" max="3052" width="9.140625" style="802"/>
    <col min="3053" max="3053" width="11.28515625" style="802" customWidth="1"/>
    <col min="3054" max="3298" width="9.140625" style="802"/>
    <col min="3299" max="3299" width="7.7109375" style="802" customWidth="1"/>
    <col min="3300" max="3300" width="9.140625" style="802"/>
    <col min="3301" max="3301" width="31.85546875" style="802" bestFit="1" customWidth="1"/>
    <col min="3302" max="3302" width="12.140625" style="802" customWidth="1"/>
    <col min="3303" max="3303" width="11.7109375" style="802" customWidth="1"/>
    <col min="3304" max="3304" width="10.85546875" style="802" customWidth="1"/>
    <col min="3305" max="3305" width="13.140625" style="802" customWidth="1"/>
    <col min="3306" max="3306" width="12.5703125" style="802" customWidth="1"/>
    <col min="3307" max="3307" width="12.28515625" style="802" customWidth="1"/>
    <col min="3308" max="3308" width="9.140625" style="802"/>
    <col min="3309" max="3309" width="11.28515625" style="802" customWidth="1"/>
    <col min="3310" max="3554" width="9.140625" style="802"/>
    <col min="3555" max="3555" width="7.7109375" style="802" customWidth="1"/>
    <col min="3556" max="3556" width="9.140625" style="802"/>
    <col min="3557" max="3557" width="31.85546875" style="802" bestFit="1" customWidth="1"/>
    <col min="3558" max="3558" width="12.140625" style="802" customWidth="1"/>
    <col min="3559" max="3559" width="11.7109375" style="802" customWidth="1"/>
    <col min="3560" max="3560" width="10.85546875" style="802" customWidth="1"/>
    <col min="3561" max="3561" width="13.140625" style="802" customWidth="1"/>
    <col min="3562" max="3562" width="12.5703125" style="802" customWidth="1"/>
    <col min="3563" max="3563" width="12.28515625" style="802" customWidth="1"/>
    <col min="3564" max="3564" width="9.140625" style="802"/>
    <col min="3565" max="3565" width="11.28515625" style="802" customWidth="1"/>
    <col min="3566" max="3810" width="9.140625" style="802"/>
    <col min="3811" max="3811" width="7.7109375" style="802" customWidth="1"/>
    <col min="3812" max="3812" width="9.140625" style="802"/>
    <col min="3813" max="3813" width="31.85546875" style="802" bestFit="1" customWidth="1"/>
    <col min="3814" max="3814" width="12.140625" style="802" customWidth="1"/>
    <col min="3815" max="3815" width="11.7109375" style="802" customWidth="1"/>
    <col min="3816" max="3816" width="10.85546875" style="802" customWidth="1"/>
    <col min="3817" max="3817" width="13.140625" style="802" customWidth="1"/>
    <col min="3818" max="3818" width="12.5703125" style="802" customWidth="1"/>
    <col min="3819" max="3819" width="12.28515625" style="802" customWidth="1"/>
    <col min="3820" max="3820" width="9.140625" style="802"/>
    <col min="3821" max="3821" width="11.28515625" style="802" customWidth="1"/>
    <col min="3822" max="4066" width="9.140625" style="802"/>
    <col min="4067" max="4067" width="7.7109375" style="802" customWidth="1"/>
    <col min="4068" max="4068" width="9.140625" style="802"/>
    <col min="4069" max="4069" width="31.85546875" style="802" bestFit="1" customWidth="1"/>
    <col min="4070" max="4070" width="12.140625" style="802" customWidth="1"/>
    <col min="4071" max="4071" width="11.7109375" style="802" customWidth="1"/>
    <col min="4072" max="4072" width="10.85546875" style="802" customWidth="1"/>
    <col min="4073" max="4073" width="13.140625" style="802" customWidth="1"/>
    <col min="4074" max="4074" width="12.5703125" style="802" customWidth="1"/>
    <col min="4075" max="4075" width="12.28515625" style="802" customWidth="1"/>
    <col min="4076" max="4076" width="9.140625" style="802"/>
    <col min="4077" max="4077" width="11.28515625" style="802" customWidth="1"/>
    <col min="4078" max="4322" width="9.140625" style="802"/>
    <col min="4323" max="4323" width="7.7109375" style="802" customWidth="1"/>
    <col min="4324" max="4324" width="9.140625" style="802"/>
    <col min="4325" max="4325" width="31.85546875" style="802" bestFit="1" customWidth="1"/>
    <col min="4326" max="4326" width="12.140625" style="802" customWidth="1"/>
    <col min="4327" max="4327" width="11.7109375" style="802" customWidth="1"/>
    <col min="4328" max="4328" width="10.85546875" style="802" customWidth="1"/>
    <col min="4329" max="4329" width="13.140625" style="802" customWidth="1"/>
    <col min="4330" max="4330" width="12.5703125" style="802" customWidth="1"/>
    <col min="4331" max="4331" width="12.28515625" style="802" customWidth="1"/>
    <col min="4332" max="4332" width="9.140625" style="802"/>
    <col min="4333" max="4333" width="11.28515625" style="802" customWidth="1"/>
    <col min="4334" max="4578" width="9.140625" style="802"/>
    <col min="4579" max="4579" width="7.7109375" style="802" customWidth="1"/>
    <col min="4580" max="4580" width="9.140625" style="802"/>
    <col min="4581" max="4581" width="31.85546875" style="802" bestFit="1" customWidth="1"/>
    <col min="4582" max="4582" width="12.140625" style="802" customWidth="1"/>
    <col min="4583" max="4583" width="11.7109375" style="802" customWidth="1"/>
    <col min="4584" max="4584" width="10.85546875" style="802" customWidth="1"/>
    <col min="4585" max="4585" width="13.140625" style="802" customWidth="1"/>
    <col min="4586" max="4586" width="12.5703125" style="802" customWidth="1"/>
    <col min="4587" max="4587" width="12.28515625" style="802" customWidth="1"/>
    <col min="4588" max="4588" width="9.140625" style="802"/>
    <col min="4589" max="4589" width="11.28515625" style="802" customWidth="1"/>
    <col min="4590" max="4834" width="9.140625" style="802"/>
    <col min="4835" max="4835" width="7.7109375" style="802" customWidth="1"/>
    <col min="4836" max="4836" width="9.140625" style="802"/>
    <col min="4837" max="4837" width="31.85546875" style="802" bestFit="1" customWidth="1"/>
    <col min="4838" max="4838" width="12.140625" style="802" customWidth="1"/>
    <col min="4839" max="4839" width="11.7109375" style="802" customWidth="1"/>
    <col min="4840" max="4840" width="10.85546875" style="802" customWidth="1"/>
    <col min="4841" max="4841" width="13.140625" style="802" customWidth="1"/>
    <col min="4842" max="4842" width="12.5703125" style="802" customWidth="1"/>
    <col min="4843" max="4843" width="12.28515625" style="802" customWidth="1"/>
    <col min="4844" max="4844" width="9.140625" style="802"/>
    <col min="4845" max="4845" width="11.28515625" style="802" customWidth="1"/>
    <col min="4846" max="5090" width="9.140625" style="802"/>
    <col min="5091" max="5091" width="7.7109375" style="802" customWidth="1"/>
    <col min="5092" max="5092" width="9.140625" style="802"/>
    <col min="5093" max="5093" width="31.85546875" style="802" bestFit="1" customWidth="1"/>
    <col min="5094" max="5094" width="12.140625" style="802" customWidth="1"/>
    <col min="5095" max="5095" width="11.7109375" style="802" customWidth="1"/>
    <col min="5096" max="5096" width="10.85546875" style="802" customWidth="1"/>
    <col min="5097" max="5097" width="13.140625" style="802" customWidth="1"/>
    <col min="5098" max="5098" width="12.5703125" style="802" customWidth="1"/>
    <col min="5099" max="5099" width="12.28515625" style="802" customWidth="1"/>
    <col min="5100" max="5100" width="9.140625" style="802"/>
    <col min="5101" max="5101" width="11.28515625" style="802" customWidth="1"/>
    <col min="5102" max="5346" width="9.140625" style="802"/>
    <col min="5347" max="5347" width="7.7109375" style="802" customWidth="1"/>
    <col min="5348" max="5348" width="9.140625" style="802"/>
    <col min="5349" max="5349" width="31.85546875" style="802" bestFit="1" customWidth="1"/>
    <col min="5350" max="5350" width="12.140625" style="802" customWidth="1"/>
    <col min="5351" max="5351" width="11.7109375" style="802" customWidth="1"/>
    <col min="5352" max="5352" width="10.85546875" style="802" customWidth="1"/>
    <col min="5353" max="5353" width="13.140625" style="802" customWidth="1"/>
    <col min="5354" max="5354" width="12.5703125" style="802" customWidth="1"/>
    <col min="5355" max="5355" width="12.28515625" style="802" customWidth="1"/>
    <col min="5356" max="5356" width="9.140625" style="802"/>
    <col min="5357" max="5357" width="11.28515625" style="802" customWidth="1"/>
    <col min="5358" max="5602" width="9.140625" style="802"/>
    <col min="5603" max="5603" width="7.7109375" style="802" customWidth="1"/>
    <col min="5604" max="5604" width="9.140625" style="802"/>
    <col min="5605" max="5605" width="31.85546875" style="802" bestFit="1" customWidth="1"/>
    <col min="5606" max="5606" width="12.140625" style="802" customWidth="1"/>
    <col min="5607" max="5607" width="11.7109375" style="802" customWidth="1"/>
    <col min="5608" max="5608" width="10.85546875" style="802" customWidth="1"/>
    <col min="5609" max="5609" width="13.140625" style="802" customWidth="1"/>
    <col min="5610" max="5610" width="12.5703125" style="802" customWidth="1"/>
    <col min="5611" max="5611" width="12.28515625" style="802" customWidth="1"/>
    <col min="5612" max="5612" width="9.140625" style="802"/>
    <col min="5613" max="5613" width="11.28515625" style="802" customWidth="1"/>
    <col min="5614" max="5858" width="9.140625" style="802"/>
    <col min="5859" max="5859" width="7.7109375" style="802" customWidth="1"/>
    <col min="5860" max="5860" width="9.140625" style="802"/>
    <col min="5861" max="5861" width="31.85546875" style="802" bestFit="1" customWidth="1"/>
    <col min="5862" max="5862" width="12.140625" style="802" customWidth="1"/>
    <col min="5863" max="5863" width="11.7109375" style="802" customWidth="1"/>
    <col min="5864" max="5864" width="10.85546875" style="802" customWidth="1"/>
    <col min="5865" max="5865" width="13.140625" style="802" customWidth="1"/>
    <col min="5866" max="5866" width="12.5703125" style="802" customWidth="1"/>
    <col min="5867" max="5867" width="12.28515625" style="802" customWidth="1"/>
    <col min="5868" max="5868" width="9.140625" style="802"/>
    <col min="5869" max="5869" width="11.28515625" style="802" customWidth="1"/>
    <col min="5870" max="6114" width="9.140625" style="802"/>
    <col min="6115" max="6115" width="7.7109375" style="802" customWidth="1"/>
    <col min="6116" max="6116" width="9.140625" style="802"/>
    <col min="6117" max="6117" width="31.85546875" style="802" bestFit="1" customWidth="1"/>
    <col min="6118" max="6118" width="12.140625" style="802" customWidth="1"/>
    <col min="6119" max="6119" width="11.7109375" style="802" customWidth="1"/>
    <col min="6120" max="6120" width="10.85546875" style="802" customWidth="1"/>
    <col min="6121" max="6121" width="13.140625" style="802" customWidth="1"/>
    <col min="6122" max="6122" width="12.5703125" style="802" customWidth="1"/>
    <col min="6123" max="6123" width="12.28515625" style="802" customWidth="1"/>
    <col min="6124" max="6124" width="9.140625" style="802"/>
    <col min="6125" max="6125" width="11.28515625" style="802" customWidth="1"/>
    <col min="6126" max="6370" width="9.140625" style="802"/>
    <col min="6371" max="6371" width="7.7109375" style="802" customWidth="1"/>
    <col min="6372" max="6372" width="9.140625" style="802"/>
    <col min="6373" max="6373" width="31.85546875" style="802" bestFit="1" customWidth="1"/>
    <col min="6374" max="6374" width="12.140625" style="802" customWidth="1"/>
    <col min="6375" max="6375" width="11.7109375" style="802" customWidth="1"/>
    <col min="6376" max="6376" width="10.85546875" style="802" customWidth="1"/>
    <col min="6377" max="6377" width="13.140625" style="802" customWidth="1"/>
    <col min="6378" max="6378" width="12.5703125" style="802" customWidth="1"/>
    <col min="6379" max="6379" width="12.28515625" style="802" customWidth="1"/>
    <col min="6380" max="6380" width="9.140625" style="802"/>
    <col min="6381" max="6381" width="11.28515625" style="802" customWidth="1"/>
    <col min="6382" max="6626" width="9.140625" style="802"/>
    <col min="6627" max="6627" width="7.7109375" style="802" customWidth="1"/>
    <col min="6628" max="6628" width="9.140625" style="802"/>
    <col min="6629" max="6629" width="31.85546875" style="802" bestFit="1" customWidth="1"/>
    <col min="6630" max="6630" width="12.140625" style="802" customWidth="1"/>
    <col min="6631" max="6631" width="11.7109375" style="802" customWidth="1"/>
    <col min="6632" max="6632" width="10.85546875" style="802" customWidth="1"/>
    <col min="6633" max="6633" width="13.140625" style="802" customWidth="1"/>
    <col min="6634" max="6634" width="12.5703125" style="802" customWidth="1"/>
    <col min="6635" max="6635" width="12.28515625" style="802" customWidth="1"/>
    <col min="6636" max="6636" width="9.140625" style="802"/>
    <col min="6637" max="6637" width="11.28515625" style="802" customWidth="1"/>
    <col min="6638" max="6882" width="9.140625" style="802"/>
    <col min="6883" max="6883" width="7.7109375" style="802" customWidth="1"/>
    <col min="6884" max="6884" width="9.140625" style="802"/>
    <col min="6885" max="6885" width="31.85546875" style="802" bestFit="1" customWidth="1"/>
    <col min="6886" max="6886" width="12.140625" style="802" customWidth="1"/>
    <col min="6887" max="6887" width="11.7109375" style="802" customWidth="1"/>
    <col min="6888" max="6888" width="10.85546875" style="802" customWidth="1"/>
    <col min="6889" max="6889" width="13.140625" style="802" customWidth="1"/>
    <col min="6890" max="6890" width="12.5703125" style="802" customWidth="1"/>
    <col min="6891" max="6891" width="12.28515625" style="802" customWidth="1"/>
    <col min="6892" max="6892" width="9.140625" style="802"/>
    <col min="6893" max="6893" width="11.28515625" style="802" customWidth="1"/>
    <col min="6894" max="7138" width="9.140625" style="802"/>
    <col min="7139" max="7139" width="7.7109375" style="802" customWidth="1"/>
    <col min="7140" max="7140" width="9.140625" style="802"/>
    <col min="7141" max="7141" width="31.85546875" style="802" bestFit="1" customWidth="1"/>
    <col min="7142" max="7142" width="12.140625" style="802" customWidth="1"/>
    <col min="7143" max="7143" width="11.7109375" style="802" customWidth="1"/>
    <col min="7144" max="7144" width="10.85546875" style="802" customWidth="1"/>
    <col min="7145" max="7145" width="13.140625" style="802" customWidth="1"/>
    <col min="7146" max="7146" width="12.5703125" style="802" customWidth="1"/>
    <col min="7147" max="7147" width="12.28515625" style="802" customWidth="1"/>
    <col min="7148" max="7148" width="9.140625" style="802"/>
    <col min="7149" max="7149" width="11.28515625" style="802" customWidth="1"/>
    <col min="7150" max="7394" width="9.140625" style="802"/>
    <col min="7395" max="7395" width="7.7109375" style="802" customWidth="1"/>
    <col min="7396" max="7396" width="9.140625" style="802"/>
    <col min="7397" max="7397" width="31.85546875" style="802" bestFit="1" customWidth="1"/>
    <col min="7398" max="7398" width="12.140625" style="802" customWidth="1"/>
    <col min="7399" max="7399" width="11.7109375" style="802" customWidth="1"/>
    <col min="7400" max="7400" width="10.85546875" style="802" customWidth="1"/>
    <col min="7401" max="7401" width="13.140625" style="802" customWidth="1"/>
    <col min="7402" max="7402" width="12.5703125" style="802" customWidth="1"/>
    <col min="7403" max="7403" width="12.28515625" style="802" customWidth="1"/>
    <col min="7404" max="7404" width="9.140625" style="802"/>
    <col min="7405" max="7405" width="11.28515625" style="802" customWidth="1"/>
    <col min="7406" max="7650" width="9.140625" style="802"/>
    <col min="7651" max="7651" width="7.7109375" style="802" customWidth="1"/>
    <col min="7652" max="7652" width="9.140625" style="802"/>
    <col min="7653" max="7653" width="31.85546875" style="802" bestFit="1" customWidth="1"/>
    <col min="7654" max="7654" width="12.140625" style="802" customWidth="1"/>
    <col min="7655" max="7655" width="11.7109375" style="802" customWidth="1"/>
    <col min="7656" max="7656" width="10.85546875" style="802" customWidth="1"/>
    <col min="7657" max="7657" width="13.140625" style="802" customWidth="1"/>
    <col min="7658" max="7658" width="12.5703125" style="802" customWidth="1"/>
    <col min="7659" max="7659" width="12.28515625" style="802" customWidth="1"/>
    <col min="7660" max="7660" width="9.140625" style="802"/>
    <col min="7661" max="7661" width="11.28515625" style="802" customWidth="1"/>
    <col min="7662" max="7906" width="9.140625" style="802"/>
    <col min="7907" max="7907" width="7.7109375" style="802" customWidth="1"/>
    <col min="7908" max="7908" width="9.140625" style="802"/>
    <col min="7909" max="7909" width="31.85546875" style="802" bestFit="1" customWidth="1"/>
    <col min="7910" max="7910" width="12.140625" style="802" customWidth="1"/>
    <col min="7911" max="7911" width="11.7109375" style="802" customWidth="1"/>
    <col min="7912" max="7912" width="10.85546875" style="802" customWidth="1"/>
    <col min="7913" max="7913" width="13.140625" style="802" customWidth="1"/>
    <col min="7914" max="7914" width="12.5703125" style="802" customWidth="1"/>
    <col min="7915" max="7915" width="12.28515625" style="802" customWidth="1"/>
    <col min="7916" max="7916" width="9.140625" style="802"/>
    <col min="7917" max="7917" width="11.28515625" style="802" customWidth="1"/>
    <col min="7918" max="8162" width="9.140625" style="802"/>
    <col min="8163" max="8163" width="7.7109375" style="802" customWidth="1"/>
    <col min="8164" max="8164" width="9.140625" style="802"/>
    <col min="8165" max="8165" width="31.85546875" style="802" bestFit="1" customWidth="1"/>
    <col min="8166" max="8166" width="12.140625" style="802" customWidth="1"/>
    <col min="8167" max="8167" width="11.7109375" style="802" customWidth="1"/>
    <col min="8168" max="8168" width="10.85546875" style="802" customWidth="1"/>
    <col min="8169" max="8169" width="13.140625" style="802" customWidth="1"/>
    <col min="8170" max="8170" width="12.5703125" style="802" customWidth="1"/>
    <col min="8171" max="8171" width="12.28515625" style="802" customWidth="1"/>
    <col min="8172" max="8172" width="9.140625" style="802"/>
    <col min="8173" max="8173" width="11.28515625" style="802" customWidth="1"/>
    <col min="8174" max="8418" width="9.140625" style="802"/>
    <col min="8419" max="8419" width="7.7109375" style="802" customWidth="1"/>
    <col min="8420" max="8420" width="9.140625" style="802"/>
    <col min="8421" max="8421" width="31.85546875" style="802" bestFit="1" customWidth="1"/>
    <col min="8422" max="8422" width="12.140625" style="802" customWidth="1"/>
    <col min="8423" max="8423" width="11.7109375" style="802" customWidth="1"/>
    <col min="8424" max="8424" width="10.85546875" style="802" customWidth="1"/>
    <col min="8425" max="8425" width="13.140625" style="802" customWidth="1"/>
    <col min="8426" max="8426" width="12.5703125" style="802" customWidth="1"/>
    <col min="8427" max="8427" width="12.28515625" style="802" customWidth="1"/>
    <col min="8428" max="8428" width="9.140625" style="802"/>
    <col min="8429" max="8429" width="11.28515625" style="802" customWidth="1"/>
    <col min="8430" max="8674" width="9.140625" style="802"/>
    <col min="8675" max="8675" width="7.7109375" style="802" customWidth="1"/>
    <col min="8676" max="8676" width="9.140625" style="802"/>
    <col min="8677" max="8677" width="31.85546875" style="802" bestFit="1" customWidth="1"/>
    <col min="8678" max="8678" width="12.140625" style="802" customWidth="1"/>
    <col min="8679" max="8679" width="11.7109375" style="802" customWidth="1"/>
    <col min="8680" max="8680" width="10.85546875" style="802" customWidth="1"/>
    <col min="8681" max="8681" width="13.140625" style="802" customWidth="1"/>
    <col min="8682" max="8682" width="12.5703125" style="802" customWidth="1"/>
    <col min="8683" max="8683" width="12.28515625" style="802" customWidth="1"/>
    <col min="8684" max="8684" width="9.140625" style="802"/>
    <col min="8685" max="8685" width="11.28515625" style="802" customWidth="1"/>
    <col min="8686" max="8930" width="9.140625" style="802"/>
    <col min="8931" max="8931" width="7.7109375" style="802" customWidth="1"/>
    <col min="8932" max="8932" width="9.140625" style="802"/>
    <col min="8933" max="8933" width="31.85546875" style="802" bestFit="1" customWidth="1"/>
    <col min="8934" max="8934" width="12.140625" style="802" customWidth="1"/>
    <col min="8935" max="8935" width="11.7109375" style="802" customWidth="1"/>
    <col min="8936" max="8936" width="10.85546875" style="802" customWidth="1"/>
    <col min="8937" max="8937" width="13.140625" style="802" customWidth="1"/>
    <col min="8938" max="8938" width="12.5703125" style="802" customWidth="1"/>
    <col min="8939" max="8939" width="12.28515625" style="802" customWidth="1"/>
    <col min="8940" max="8940" width="9.140625" style="802"/>
    <col min="8941" max="8941" width="11.28515625" style="802" customWidth="1"/>
    <col min="8942" max="9186" width="9.140625" style="802"/>
    <col min="9187" max="9187" width="7.7109375" style="802" customWidth="1"/>
    <col min="9188" max="9188" width="9.140625" style="802"/>
    <col min="9189" max="9189" width="31.85546875" style="802" bestFit="1" customWidth="1"/>
    <col min="9190" max="9190" width="12.140625" style="802" customWidth="1"/>
    <col min="9191" max="9191" width="11.7109375" style="802" customWidth="1"/>
    <col min="9192" max="9192" width="10.85546875" style="802" customWidth="1"/>
    <col min="9193" max="9193" width="13.140625" style="802" customWidth="1"/>
    <col min="9194" max="9194" width="12.5703125" style="802" customWidth="1"/>
    <col min="9195" max="9195" width="12.28515625" style="802" customWidth="1"/>
    <col min="9196" max="9196" width="9.140625" style="802"/>
    <col min="9197" max="9197" width="11.28515625" style="802" customWidth="1"/>
    <col min="9198" max="9442" width="9.140625" style="802"/>
    <col min="9443" max="9443" width="7.7109375" style="802" customWidth="1"/>
    <col min="9444" max="9444" width="9.140625" style="802"/>
    <col min="9445" max="9445" width="31.85546875" style="802" bestFit="1" customWidth="1"/>
    <col min="9446" max="9446" width="12.140625" style="802" customWidth="1"/>
    <col min="9447" max="9447" width="11.7109375" style="802" customWidth="1"/>
    <col min="9448" max="9448" width="10.85546875" style="802" customWidth="1"/>
    <col min="9449" max="9449" width="13.140625" style="802" customWidth="1"/>
    <col min="9450" max="9450" width="12.5703125" style="802" customWidth="1"/>
    <col min="9451" max="9451" width="12.28515625" style="802" customWidth="1"/>
    <col min="9452" max="9452" width="9.140625" style="802"/>
    <col min="9453" max="9453" width="11.28515625" style="802" customWidth="1"/>
    <col min="9454" max="9698" width="9.140625" style="802"/>
    <col min="9699" max="9699" width="7.7109375" style="802" customWidth="1"/>
    <col min="9700" max="9700" width="9.140625" style="802"/>
    <col min="9701" max="9701" width="31.85546875" style="802" bestFit="1" customWidth="1"/>
    <col min="9702" max="9702" width="12.140625" style="802" customWidth="1"/>
    <col min="9703" max="9703" width="11.7109375" style="802" customWidth="1"/>
    <col min="9704" max="9704" width="10.85546875" style="802" customWidth="1"/>
    <col min="9705" max="9705" width="13.140625" style="802" customWidth="1"/>
    <col min="9706" max="9706" width="12.5703125" style="802" customWidth="1"/>
    <col min="9707" max="9707" width="12.28515625" style="802" customWidth="1"/>
    <col min="9708" max="9708" width="9.140625" style="802"/>
    <col min="9709" max="9709" width="11.28515625" style="802" customWidth="1"/>
    <col min="9710" max="9954" width="9.140625" style="802"/>
    <col min="9955" max="9955" width="7.7109375" style="802" customWidth="1"/>
    <col min="9956" max="9956" width="9.140625" style="802"/>
    <col min="9957" max="9957" width="31.85546875" style="802" bestFit="1" customWidth="1"/>
    <col min="9958" max="9958" width="12.140625" style="802" customWidth="1"/>
    <col min="9959" max="9959" width="11.7109375" style="802" customWidth="1"/>
    <col min="9960" max="9960" width="10.85546875" style="802" customWidth="1"/>
    <col min="9961" max="9961" width="13.140625" style="802" customWidth="1"/>
    <col min="9962" max="9962" width="12.5703125" style="802" customWidth="1"/>
    <col min="9963" max="9963" width="12.28515625" style="802" customWidth="1"/>
    <col min="9964" max="9964" width="9.140625" style="802"/>
    <col min="9965" max="9965" width="11.28515625" style="802" customWidth="1"/>
    <col min="9966" max="10210" width="9.140625" style="802"/>
    <col min="10211" max="10211" width="7.7109375" style="802" customWidth="1"/>
    <col min="10212" max="10212" width="9.140625" style="802"/>
    <col min="10213" max="10213" width="31.85546875" style="802" bestFit="1" customWidth="1"/>
    <col min="10214" max="10214" width="12.140625" style="802" customWidth="1"/>
    <col min="10215" max="10215" width="11.7109375" style="802" customWidth="1"/>
    <col min="10216" max="10216" width="10.85546875" style="802" customWidth="1"/>
    <col min="10217" max="10217" width="13.140625" style="802" customWidth="1"/>
    <col min="10218" max="10218" width="12.5703125" style="802" customWidth="1"/>
    <col min="10219" max="10219" width="12.28515625" style="802" customWidth="1"/>
    <col min="10220" max="10220" width="9.140625" style="802"/>
    <col min="10221" max="10221" width="11.28515625" style="802" customWidth="1"/>
    <col min="10222" max="10466" width="9.140625" style="802"/>
    <col min="10467" max="10467" width="7.7109375" style="802" customWidth="1"/>
    <col min="10468" max="10468" width="9.140625" style="802"/>
    <col min="10469" max="10469" width="31.85546875" style="802" bestFit="1" customWidth="1"/>
    <col min="10470" max="10470" width="12.140625" style="802" customWidth="1"/>
    <col min="10471" max="10471" width="11.7109375" style="802" customWidth="1"/>
    <col min="10472" max="10472" width="10.85546875" style="802" customWidth="1"/>
    <col min="10473" max="10473" width="13.140625" style="802" customWidth="1"/>
    <col min="10474" max="10474" width="12.5703125" style="802" customWidth="1"/>
    <col min="10475" max="10475" width="12.28515625" style="802" customWidth="1"/>
    <col min="10476" max="10476" width="9.140625" style="802"/>
    <col min="10477" max="10477" width="11.28515625" style="802" customWidth="1"/>
    <col min="10478" max="10722" width="9.140625" style="802"/>
    <col min="10723" max="10723" width="7.7109375" style="802" customWidth="1"/>
    <col min="10724" max="10724" width="9.140625" style="802"/>
    <col min="10725" max="10725" width="31.85546875" style="802" bestFit="1" customWidth="1"/>
    <col min="10726" max="10726" width="12.140625" style="802" customWidth="1"/>
    <col min="10727" max="10727" width="11.7109375" style="802" customWidth="1"/>
    <col min="10728" max="10728" width="10.85546875" style="802" customWidth="1"/>
    <col min="10729" max="10729" width="13.140625" style="802" customWidth="1"/>
    <col min="10730" max="10730" width="12.5703125" style="802" customWidth="1"/>
    <col min="10731" max="10731" width="12.28515625" style="802" customWidth="1"/>
    <col min="10732" max="10732" width="9.140625" style="802"/>
    <col min="10733" max="10733" width="11.28515625" style="802" customWidth="1"/>
    <col min="10734" max="10978" width="9.140625" style="802"/>
    <col min="10979" max="10979" width="7.7109375" style="802" customWidth="1"/>
    <col min="10980" max="10980" width="9.140625" style="802"/>
    <col min="10981" max="10981" width="31.85546875" style="802" bestFit="1" customWidth="1"/>
    <col min="10982" max="10982" width="12.140625" style="802" customWidth="1"/>
    <col min="10983" max="10983" width="11.7109375" style="802" customWidth="1"/>
    <col min="10984" max="10984" width="10.85546875" style="802" customWidth="1"/>
    <col min="10985" max="10985" width="13.140625" style="802" customWidth="1"/>
    <col min="10986" max="10986" width="12.5703125" style="802" customWidth="1"/>
    <col min="10987" max="10987" width="12.28515625" style="802" customWidth="1"/>
    <col min="10988" max="10988" width="9.140625" style="802"/>
    <col min="10989" max="10989" width="11.28515625" style="802" customWidth="1"/>
    <col min="10990" max="11234" width="9.140625" style="802"/>
    <col min="11235" max="11235" width="7.7109375" style="802" customWidth="1"/>
    <col min="11236" max="11236" width="9.140625" style="802"/>
    <col min="11237" max="11237" width="31.85546875" style="802" bestFit="1" customWidth="1"/>
    <col min="11238" max="11238" width="12.140625" style="802" customWidth="1"/>
    <col min="11239" max="11239" width="11.7109375" style="802" customWidth="1"/>
    <col min="11240" max="11240" width="10.85546875" style="802" customWidth="1"/>
    <col min="11241" max="11241" width="13.140625" style="802" customWidth="1"/>
    <col min="11242" max="11242" width="12.5703125" style="802" customWidth="1"/>
    <col min="11243" max="11243" width="12.28515625" style="802" customWidth="1"/>
    <col min="11244" max="11244" width="9.140625" style="802"/>
    <col min="11245" max="11245" width="11.28515625" style="802" customWidth="1"/>
    <col min="11246" max="11490" width="9.140625" style="802"/>
    <col min="11491" max="11491" width="7.7109375" style="802" customWidth="1"/>
    <col min="11492" max="11492" width="9.140625" style="802"/>
    <col min="11493" max="11493" width="31.85546875" style="802" bestFit="1" customWidth="1"/>
    <col min="11494" max="11494" width="12.140625" style="802" customWidth="1"/>
    <col min="11495" max="11495" width="11.7109375" style="802" customWidth="1"/>
    <col min="11496" max="11496" width="10.85546875" style="802" customWidth="1"/>
    <col min="11497" max="11497" width="13.140625" style="802" customWidth="1"/>
    <col min="11498" max="11498" width="12.5703125" style="802" customWidth="1"/>
    <col min="11499" max="11499" width="12.28515625" style="802" customWidth="1"/>
    <col min="11500" max="11500" width="9.140625" style="802"/>
    <col min="11501" max="11501" width="11.28515625" style="802" customWidth="1"/>
    <col min="11502" max="11746" width="9.140625" style="802"/>
    <col min="11747" max="11747" width="7.7109375" style="802" customWidth="1"/>
    <col min="11748" max="11748" width="9.140625" style="802"/>
    <col min="11749" max="11749" width="31.85546875" style="802" bestFit="1" customWidth="1"/>
    <col min="11750" max="11750" width="12.140625" style="802" customWidth="1"/>
    <col min="11751" max="11751" width="11.7109375" style="802" customWidth="1"/>
    <col min="11752" max="11752" width="10.85546875" style="802" customWidth="1"/>
    <col min="11753" max="11753" width="13.140625" style="802" customWidth="1"/>
    <col min="11754" max="11754" width="12.5703125" style="802" customWidth="1"/>
    <col min="11755" max="11755" width="12.28515625" style="802" customWidth="1"/>
    <col min="11756" max="11756" width="9.140625" style="802"/>
    <col min="11757" max="11757" width="11.28515625" style="802" customWidth="1"/>
    <col min="11758" max="12002" width="9.140625" style="802"/>
    <col min="12003" max="12003" width="7.7109375" style="802" customWidth="1"/>
    <col min="12004" max="12004" width="9.140625" style="802"/>
    <col min="12005" max="12005" width="31.85546875" style="802" bestFit="1" customWidth="1"/>
    <col min="12006" max="12006" width="12.140625" style="802" customWidth="1"/>
    <col min="12007" max="12007" width="11.7109375" style="802" customWidth="1"/>
    <col min="12008" max="12008" width="10.85546875" style="802" customWidth="1"/>
    <col min="12009" max="12009" width="13.140625" style="802" customWidth="1"/>
    <col min="12010" max="12010" width="12.5703125" style="802" customWidth="1"/>
    <col min="12011" max="12011" width="12.28515625" style="802" customWidth="1"/>
    <col min="12012" max="12012" width="9.140625" style="802"/>
    <col min="12013" max="12013" width="11.28515625" style="802" customWidth="1"/>
    <col min="12014" max="12258" width="9.140625" style="802"/>
    <col min="12259" max="12259" width="7.7109375" style="802" customWidth="1"/>
    <col min="12260" max="12260" width="9.140625" style="802"/>
    <col min="12261" max="12261" width="31.85546875" style="802" bestFit="1" customWidth="1"/>
    <col min="12262" max="12262" width="12.140625" style="802" customWidth="1"/>
    <col min="12263" max="12263" width="11.7109375" style="802" customWidth="1"/>
    <col min="12264" max="12264" width="10.85546875" style="802" customWidth="1"/>
    <col min="12265" max="12265" width="13.140625" style="802" customWidth="1"/>
    <col min="12266" max="12266" width="12.5703125" style="802" customWidth="1"/>
    <col min="12267" max="12267" width="12.28515625" style="802" customWidth="1"/>
    <col min="12268" max="12268" width="9.140625" style="802"/>
    <col min="12269" max="12269" width="11.28515625" style="802" customWidth="1"/>
    <col min="12270" max="12514" width="9.140625" style="802"/>
    <col min="12515" max="12515" width="7.7109375" style="802" customWidth="1"/>
    <col min="12516" max="12516" width="9.140625" style="802"/>
    <col min="12517" max="12517" width="31.85546875" style="802" bestFit="1" customWidth="1"/>
    <col min="12518" max="12518" width="12.140625" style="802" customWidth="1"/>
    <col min="12519" max="12519" width="11.7109375" style="802" customWidth="1"/>
    <col min="12520" max="12520" width="10.85546875" style="802" customWidth="1"/>
    <col min="12521" max="12521" width="13.140625" style="802" customWidth="1"/>
    <col min="12522" max="12522" width="12.5703125" style="802" customWidth="1"/>
    <col min="12523" max="12523" width="12.28515625" style="802" customWidth="1"/>
    <col min="12524" max="12524" width="9.140625" style="802"/>
    <col min="12525" max="12525" width="11.28515625" style="802" customWidth="1"/>
    <col min="12526" max="12770" width="9.140625" style="802"/>
    <col min="12771" max="12771" width="7.7109375" style="802" customWidth="1"/>
    <col min="12772" max="12772" width="9.140625" style="802"/>
    <col min="12773" max="12773" width="31.85546875" style="802" bestFit="1" customWidth="1"/>
    <col min="12774" max="12774" width="12.140625" style="802" customWidth="1"/>
    <col min="12775" max="12775" width="11.7109375" style="802" customWidth="1"/>
    <col min="12776" max="12776" width="10.85546875" style="802" customWidth="1"/>
    <col min="12777" max="12777" width="13.140625" style="802" customWidth="1"/>
    <col min="12778" max="12778" width="12.5703125" style="802" customWidth="1"/>
    <col min="12779" max="12779" width="12.28515625" style="802" customWidth="1"/>
    <col min="12780" max="12780" width="9.140625" style="802"/>
    <col min="12781" max="12781" width="11.28515625" style="802" customWidth="1"/>
    <col min="12782" max="13026" width="9.140625" style="802"/>
    <col min="13027" max="13027" width="7.7109375" style="802" customWidth="1"/>
    <col min="13028" max="13028" width="9.140625" style="802"/>
    <col min="13029" max="13029" width="31.85546875" style="802" bestFit="1" customWidth="1"/>
    <col min="13030" max="13030" width="12.140625" style="802" customWidth="1"/>
    <col min="13031" max="13031" width="11.7109375" style="802" customWidth="1"/>
    <col min="13032" max="13032" width="10.85546875" style="802" customWidth="1"/>
    <col min="13033" max="13033" width="13.140625" style="802" customWidth="1"/>
    <col min="13034" max="13034" width="12.5703125" style="802" customWidth="1"/>
    <col min="13035" max="13035" width="12.28515625" style="802" customWidth="1"/>
    <col min="13036" max="13036" width="9.140625" style="802"/>
    <col min="13037" max="13037" width="11.28515625" style="802" customWidth="1"/>
    <col min="13038" max="13282" width="9.140625" style="802"/>
    <col min="13283" max="13283" width="7.7109375" style="802" customWidth="1"/>
    <col min="13284" max="13284" width="9.140625" style="802"/>
    <col min="13285" max="13285" width="31.85546875" style="802" bestFit="1" customWidth="1"/>
    <col min="13286" max="13286" width="12.140625" style="802" customWidth="1"/>
    <col min="13287" max="13287" width="11.7109375" style="802" customWidth="1"/>
    <col min="13288" max="13288" width="10.85546875" style="802" customWidth="1"/>
    <col min="13289" max="13289" width="13.140625" style="802" customWidth="1"/>
    <col min="13290" max="13290" width="12.5703125" style="802" customWidth="1"/>
    <col min="13291" max="13291" width="12.28515625" style="802" customWidth="1"/>
    <col min="13292" max="13292" width="9.140625" style="802"/>
    <col min="13293" max="13293" width="11.28515625" style="802" customWidth="1"/>
    <col min="13294" max="13538" width="9.140625" style="802"/>
    <col min="13539" max="13539" width="7.7109375" style="802" customWidth="1"/>
    <col min="13540" max="13540" width="9.140625" style="802"/>
    <col min="13541" max="13541" width="31.85546875" style="802" bestFit="1" customWidth="1"/>
    <col min="13542" max="13542" width="12.140625" style="802" customWidth="1"/>
    <col min="13543" max="13543" width="11.7109375" style="802" customWidth="1"/>
    <col min="13544" max="13544" width="10.85546875" style="802" customWidth="1"/>
    <col min="13545" max="13545" width="13.140625" style="802" customWidth="1"/>
    <col min="13546" max="13546" width="12.5703125" style="802" customWidth="1"/>
    <col min="13547" max="13547" width="12.28515625" style="802" customWidth="1"/>
    <col min="13548" max="13548" width="9.140625" style="802"/>
    <col min="13549" max="13549" width="11.28515625" style="802" customWidth="1"/>
    <col min="13550" max="13794" width="9.140625" style="802"/>
    <col min="13795" max="13795" width="7.7109375" style="802" customWidth="1"/>
    <col min="13796" max="13796" width="9.140625" style="802"/>
    <col min="13797" max="13797" width="31.85546875" style="802" bestFit="1" customWidth="1"/>
    <col min="13798" max="13798" width="12.140625" style="802" customWidth="1"/>
    <col min="13799" max="13799" width="11.7109375" style="802" customWidth="1"/>
    <col min="13800" max="13800" width="10.85546875" style="802" customWidth="1"/>
    <col min="13801" max="13801" width="13.140625" style="802" customWidth="1"/>
    <col min="13802" max="13802" width="12.5703125" style="802" customWidth="1"/>
    <col min="13803" max="13803" width="12.28515625" style="802" customWidth="1"/>
    <col min="13804" max="13804" width="9.140625" style="802"/>
    <col min="13805" max="13805" width="11.28515625" style="802" customWidth="1"/>
    <col min="13806" max="14050" width="9.140625" style="802"/>
    <col min="14051" max="14051" width="7.7109375" style="802" customWidth="1"/>
    <col min="14052" max="14052" width="9.140625" style="802"/>
    <col min="14053" max="14053" width="31.85546875" style="802" bestFit="1" customWidth="1"/>
    <col min="14054" max="14054" width="12.140625" style="802" customWidth="1"/>
    <col min="14055" max="14055" width="11.7109375" style="802" customWidth="1"/>
    <col min="14056" max="14056" width="10.85546875" style="802" customWidth="1"/>
    <col min="14057" max="14057" width="13.140625" style="802" customWidth="1"/>
    <col min="14058" max="14058" width="12.5703125" style="802" customWidth="1"/>
    <col min="14059" max="14059" width="12.28515625" style="802" customWidth="1"/>
    <col min="14060" max="14060" width="9.140625" style="802"/>
    <col min="14061" max="14061" width="11.28515625" style="802" customWidth="1"/>
    <col min="14062" max="14306" width="9.140625" style="802"/>
    <col min="14307" max="14307" width="7.7109375" style="802" customWidth="1"/>
    <col min="14308" max="14308" width="9.140625" style="802"/>
    <col min="14309" max="14309" width="31.85546875" style="802" bestFit="1" customWidth="1"/>
    <col min="14310" max="14310" width="12.140625" style="802" customWidth="1"/>
    <col min="14311" max="14311" width="11.7109375" style="802" customWidth="1"/>
    <col min="14312" max="14312" width="10.85546875" style="802" customWidth="1"/>
    <col min="14313" max="14313" width="13.140625" style="802" customWidth="1"/>
    <col min="14314" max="14314" width="12.5703125" style="802" customWidth="1"/>
    <col min="14315" max="14315" width="12.28515625" style="802" customWidth="1"/>
    <col min="14316" max="14316" width="9.140625" style="802"/>
    <col min="14317" max="14317" width="11.28515625" style="802" customWidth="1"/>
    <col min="14318" max="14562" width="9.140625" style="802"/>
    <col min="14563" max="14563" width="7.7109375" style="802" customWidth="1"/>
    <col min="14564" max="14564" width="9.140625" style="802"/>
    <col min="14565" max="14565" width="31.85546875" style="802" bestFit="1" customWidth="1"/>
    <col min="14566" max="14566" width="12.140625" style="802" customWidth="1"/>
    <col min="14567" max="14567" width="11.7109375" style="802" customWidth="1"/>
    <col min="14568" max="14568" width="10.85546875" style="802" customWidth="1"/>
    <col min="14569" max="14569" width="13.140625" style="802" customWidth="1"/>
    <col min="14570" max="14570" width="12.5703125" style="802" customWidth="1"/>
    <col min="14571" max="14571" width="12.28515625" style="802" customWidth="1"/>
    <col min="14572" max="14572" width="9.140625" style="802"/>
    <col min="14573" max="14573" width="11.28515625" style="802" customWidth="1"/>
    <col min="14574" max="14818" width="9.140625" style="802"/>
    <col min="14819" max="14819" width="7.7109375" style="802" customWidth="1"/>
    <col min="14820" max="14820" width="9.140625" style="802"/>
    <col min="14821" max="14821" width="31.85546875" style="802" bestFit="1" customWidth="1"/>
    <col min="14822" max="14822" width="12.140625" style="802" customWidth="1"/>
    <col min="14823" max="14823" width="11.7109375" style="802" customWidth="1"/>
    <col min="14824" max="14824" width="10.85546875" style="802" customWidth="1"/>
    <col min="14825" max="14825" width="13.140625" style="802" customWidth="1"/>
    <col min="14826" max="14826" width="12.5703125" style="802" customWidth="1"/>
    <col min="14827" max="14827" width="12.28515625" style="802" customWidth="1"/>
    <col min="14828" max="14828" width="9.140625" style="802"/>
    <col min="14829" max="14829" width="11.28515625" style="802" customWidth="1"/>
    <col min="14830" max="15074" width="9.140625" style="802"/>
    <col min="15075" max="15075" width="7.7109375" style="802" customWidth="1"/>
    <col min="15076" max="15076" width="9.140625" style="802"/>
    <col min="15077" max="15077" width="31.85546875" style="802" bestFit="1" customWidth="1"/>
    <col min="15078" max="15078" width="12.140625" style="802" customWidth="1"/>
    <col min="15079" max="15079" width="11.7109375" style="802" customWidth="1"/>
    <col min="15080" max="15080" width="10.85546875" style="802" customWidth="1"/>
    <col min="15081" max="15081" width="13.140625" style="802" customWidth="1"/>
    <col min="15082" max="15082" width="12.5703125" style="802" customWidth="1"/>
    <col min="15083" max="15083" width="12.28515625" style="802" customWidth="1"/>
    <col min="15084" max="15084" width="9.140625" style="802"/>
    <col min="15085" max="15085" width="11.28515625" style="802" customWidth="1"/>
    <col min="15086" max="15330" width="9.140625" style="802"/>
    <col min="15331" max="15331" width="7.7109375" style="802" customWidth="1"/>
    <col min="15332" max="15332" width="9.140625" style="802"/>
    <col min="15333" max="15333" width="31.85546875" style="802" bestFit="1" customWidth="1"/>
    <col min="15334" max="15334" width="12.140625" style="802" customWidth="1"/>
    <col min="15335" max="15335" width="11.7109375" style="802" customWidth="1"/>
    <col min="15336" max="15336" width="10.85546875" style="802" customWidth="1"/>
    <col min="15337" max="15337" width="13.140625" style="802" customWidth="1"/>
    <col min="15338" max="15338" width="12.5703125" style="802" customWidth="1"/>
    <col min="15339" max="15339" width="12.28515625" style="802" customWidth="1"/>
    <col min="15340" max="15340" width="9.140625" style="802"/>
    <col min="15341" max="15341" width="11.28515625" style="802" customWidth="1"/>
    <col min="15342" max="15586" width="9.140625" style="802"/>
    <col min="15587" max="15587" width="7.7109375" style="802" customWidth="1"/>
    <col min="15588" max="15588" width="9.140625" style="802"/>
    <col min="15589" max="15589" width="31.85546875" style="802" bestFit="1" customWidth="1"/>
    <col min="15590" max="15590" width="12.140625" style="802" customWidth="1"/>
    <col min="15591" max="15591" width="11.7109375" style="802" customWidth="1"/>
    <col min="15592" max="15592" width="10.85546875" style="802" customWidth="1"/>
    <col min="15593" max="15593" width="13.140625" style="802" customWidth="1"/>
    <col min="15594" max="15594" width="12.5703125" style="802" customWidth="1"/>
    <col min="15595" max="15595" width="12.28515625" style="802" customWidth="1"/>
    <col min="15596" max="15596" width="9.140625" style="802"/>
    <col min="15597" max="15597" width="11.28515625" style="802" customWidth="1"/>
    <col min="15598" max="15842" width="9.140625" style="802"/>
    <col min="15843" max="15843" width="7.7109375" style="802" customWidth="1"/>
    <col min="15844" max="15844" width="9.140625" style="802"/>
    <col min="15845" max="15845" width="31.85546875" style="802" bestFit="1" customWidth="1"/>
    <col min="15846" max="15846" width="12.140625" style="802" customWidth="1"/>
    <col min="15847" max="15847" width="11.7109375" style="802" customWidth="1"/>
    <col min="15848" max="15848" width="10.85546875" style="802" customWidth="1"/>
    <col min="15849" max="15849" width="13.140625" style="802" customWidth="1"/>
    <col min="15850" max="15850" width="12.5703125" style="802" customWidth="1"/>
    <col min="15851" max="15851" width="12.28515625" style="802" customWidth="1"/>
    <col min="15852" max="15852" width="9.140625" style="802"/>
    <col min="15853" max="15853" width="11.28515625" style="802" customWidth="1"/>
    <col min="15854" max="16098" width="9.140625" style="802"/>
    <col min="16099" max="16099" width="7.7109375" style="802" customWidth="1"/>
    <col min="16100" max="16100" width="9.140625" style="802"/>
    <col min="16101" max="16101" width="31.85546875" style="802" bestFit="1" customWidth="1"/>
    <col min="16102" max="16102" width="12.140625" style="802" customWidth="1"/>
    <col min="16103" max="16103" width="11.7109375" style="802" customWidth="1"/>
    <col min="16104" max="16104" width="10.85546875" style="802" customWidth="1"/>
    <col min="16105" max="16105" width="13.140625" style="802" customWidth="1"/>
    <col min="16106" max="16106" width="12.5703125" style="802" customWidth="1"/>
    <col min="16107" max="16107" width="12.28515625" style="802" customWidth="1"/>
    <col min="16108" max="16108" width="9.140625" style="802"/>
    <col min="16109" max="16109" width="11.28515625" style="802" customWidth="1"/>
    <col min="16110" max="16356" width="9.140625" style="802"/>
    <col min="16357" max="16384" width="10.28515625" style="802" customWidth="1"/>
  </cols>
  <sheetData>
    <row r="1" spans="2:9">
      <c r="B1" s="2318" t="s">
        <v>1219</v>
      </c>
      <c r="C1" s="2318"/>
      <c r="D1" s="2318"/>
      <c r="E1" s="2318"/>
      <c r="F1" s="2318"/>
      <c r="G1" s="2318"/>
      <c r="H1" s="2318"/>
      <c r="I1" s="2318"/>
    </row>
    <row r="2" spans="2:9">
      <c r="B2" s="2348" t="s">
        <v>1218</v>
      </c>
      <c r="C2" s="2348"/>
      <c r="D2" s="2348"/>
      <c r="E2" s="2348"/>
      <c r="F2" s="2348"/>
      <c r="G2" s="2348"/>
      <c r="H2" s="2348"/>
      <c r="I2" s="2348"/>
    </row>
    <row r="3" spans="2:9">
      <c r="B3" s="2348" t="s">
        <v>1197</v>
      </c>
      <c r="C3" s="2348"/>
      <c r="D3" s="2348"/>
      <c r="E3" s="2348"/>
      <c r="F3" s="2348"/>
      <c r="G3" s="2348"/>
      <c r="H3" s="2348"/>
      <c r="I3" s="2348"/>
    </row>
    <row r="4" spans="2:9" ht="16.5" thickBot="1">
      <c r="C4" s="2349" t="s">
        <v>1217</v>
      </c>
      <c r="D4" s="2349"/>
      <c r="E4" s="2349"/>
      <c r="F4" s="2349"/>
      <c r="G4" s="2349"/>
      <c r="H4" s="2349"/>
      <c r="I4" s="2349"/>
    </row>
    <row r="5" spans="2:9" ht="33" customHeight="1" thickTop="1">
      <c r="B5" s="2350" t="s">
        <v>42</v>
      </c>
      <c r="C5" s="2352" t="s">
        <v>1216</v>
      </c>
      <c r="D5" s="2354" t="s">
        <v>1215</v>
      </c>
      <c r="E5" s="2355"/>
      <c r="F5" s="2356"/>
      <c r="G5" s="2354" t="s">
        <v>1214</v>
      </c>
      <c r="H5" s="2355"/>
      <c r="I5" s="2357"/>
    </row>
    <row r="6" spans="2:9" ht="33" customHeight="1">
      <c r="B6" s="2351"/>
      <c r="C6" s="2353"/>
      <c r="D6" s="1427" t="s">
        <v>44</v>
      </c>
      <c r="E6" s="1427" t="s">
        <v>56</v>
      </c>
      <c r="F6" s="1428" t="s">
        <v>1213</v>
      </c>
      <c r="G6" s="1427" t="s">
        <v>44</v>
      </c>
      <c r="H6" s="1427" t="s">
        <v>56</v>
      </c>
      <c r="I6" s="1426" t="s">
        <v>1213</v>
      </c>
    </row>
    <row r="7" spans="2:9" ht="33" customHeight="1">
      <c r="B7" s="1420">
        <v>1</v>
      </c>
      <c r="C7" s="682" t="s">
        <v>1212</v>
      </c>
      <c r="D7" s="1424">
        <v>6735.7002830000001</v>
      </c>
      <c r="E7" s="1425">
        <v>14597.718789</v>
      </c>
      <c r="F7" s="1425">
        <f t="shared" ref="F7:F15" si="0">E7/D7*100-100</f>
        <v>116.72162025740184</v>
      </c>
      <c r="G7" s="1424">
        <v>207997.53231400001</v>
      </c>
      <c r="H7" s="1424">
        <v>196700.92265000002</v>
      </c>
      <c r="I7" s="1423">
        <f t="shared" ref="I7:I16" si="1">H7/G7*100-100</f>
        <v>-5.431126772670666</v>
      </c>
    </row>
    <row r="8" spans="2:9" ht="33" customHeight="1">
      <c r="B8" s="1420">
        <v>2</v>
      </c>
      <c r="C8" s="1419" t="s">
        <v>1211</v>
      </c>
      <c r="D8" s="1418">
        <v>1813.6768380000001</v>
      </c>
      <c r="E8" s="1417">
        <v>1078.2437869999999</v>
      </c>
      <c r="F8" s="1417">
        <f t="shared" si="0"/>
        <v>-40.549288362252334</v>
      </c>
      <c r="G8" s="1418">
        <v>61854.650200000004</v>
      </c>
      <c r="H8" s="1418">
        <v>72759.88285200001</v>
      </c>
      <c r="I8" s="1421">
        <f t="shared" si="1"/>
        <v>17.630416818685688</v>
      </c>
    </row>
    <row r="9" spans="2:9" ht="33" customHeight="1">
      <c r="B9" s="1420">
        <v>3</v>
      </c>
      <c r="C9" s="1419" t="s">
        <v>1210</v>
      </c>
      <c r="D9" s="1418">
        <v>1366.133409</v>
      </c>
      <c r="E9" s="1417">
        <v>1258.6536150000002</v>
      </c>
      <c r="F9" s="1417">
        <f t="shared" si="0"/>
        <v>-7.867444957566363</v>
      </c>
      <c r="G9" s="1418">
        <v>102943.91030700001</v>
      </c>
      <c r="H9" s="1418">
        <v>98933.828118999998</v>
      </c>
      <c r="I9" s="1421">
        <f t="shared" si="1"/>
        <v>-3.8954049598865339</v>
      </c>
    </row>
    <row r="10" spans="2:9" ht="33" customHeight="1">
      <c r="B10" s="1420">
        <v>4</v>
      </c>
      <c r="C10" s="1419" t="s">
        <v>1209</v>
      </c>
      <c r="D10" s="1418">
        <v>10603.416563000001</v>
      </c>
      <c r="E10" s="1417">
        <v>13671.004794</v>
      </c>
      <c r="F10" s="1417">
        <f t="shared" si="0"/>
        <v>28.930186914509875</v>
      </c>
      <c r="G10" s="1418">
        <v>72233.271149000007</v>
      </c>
      <c r="H10" s="1418">
        <v>60672.302881999996</v>
      </c>
      <c r="I10" s="1421">
        <f t="shared" si="1"/>
        <v>-16.005045989337091</v>
      </c>
    </row>
    <row r="11" spans="2:9" ht="33" customHeight="1">
      <c r="B11" s="1420">
        <v>5</v>
      </c>
      <c r="C11" s="1419" t="s">
        <v>1208</v>
      </c>
      <c r="D11" s="1418">
        <v>10858.668592</v>
      </c>
      <c r="E11" s="1417">
        <v>10852.412966</v>
      </c>
      <c r="F11" s="1417">
        <f t="shared" si="0"/>
        <v>-5.760951213308374E-2</v>
      </c>
      <c r="G11" s="1418">
        <v>76434.720021000001</v>
      </c>
      <c r="H11" s="1418">
        <v>64407.609524999993</v>
      </c>
      <c r="I11" s="1421">
        <f t="shared" si="1"/>
        <v>-15.735140382139988</v>
      </c>
    </row>
    <row r="12" spans="2:9" ht="33" customHeight="1">
      <c r="B12" s="1420">
        <v>6</v>
      </c>
      <c r="C12" s="1419" t="s">
        <v>1207</v>
      </c>
      <c r="D12" s="1418">
        <v>894.59137100000009</v>
      </c>
      <c r="E12" s="1417">
        <v>546.13695899999993</v>
      </c>
      <c r="F12" s="1417">
        <f t="shared" si="0"/>
        <v>-38.951237771328792</v>
      </c>
      <c r="G12" s="1418">
        <v>23300.546493000002</v>
      </c>
      <c r="H12" s="1418">
        <v>21550.821195</v>
      </c>
      <c r="I12" s="1421">
        <f t="shared" si="1"/>
        <v>-7.5093745055535805</v>
      </c>
    </row>
    <row r="13" spans="2:9" ht="33" customHeight="1">
      <c r="B13" s="1420">
        <v>7</v>
      </c>
      <c r="C13" s="1419" t="s">
        <v>1206</v>
      </c>
      <c r="D13" s="1418">
        <v>4170.6616210000002</v>
      </c>
      <c r="E13" s="1417">
        <v>4690.8340200000002</v>
      </c>
      <c r="F13" s="1417">
        <f t="shared" si="0"/>
        <v>12.47217938709872</v>
      </c>
      <c r="G13" s="1418">
        <v>16240.641077</v>
      </c>
      <c r="H13" s="1418">
        <v>16263.009383999999</v>
      </c>
      <c r="I13" s="1421">
        <f t="shared" si="1"/>
        <v>0.13773044360716824</v>
      </c>
    </row>
    <row r="14" spans="2:9" ht="33" customHeight="1">
      <c r="B14" s="1420">
        <v>8</v>
      </c>
      <c r="C14" s="1419" t="s">
        <v>1205</v>
      </c>
      <c r="D14" s="1418">
        <v>134.77620999999999</v>
      </c>
      <c r="E14" s="1417">
        <v>33.445605</v>
      </c>
      <c r="F14" s="1417">
        <f t="shared" si="0"/>
        <v>-75.184340767558311</v>
      </c>
      <c r="G14" s="1418">
        <v>10505.040163000001</v>
      </c>
      <c r="H14" s="1418">
        <v>8152.6805320000003</v>
      </c>
      <c r="I14" s="1421">
        <f t="shared" si="1"/>
        <v>-22.392676224935258</v>
      </c>
    </row>
    <row r="15" spans="2:9" ht="33" customHeight="1">
      <c r="B15" s="1420">
        <v>9</v>
      </c>
      <c r="C15" s="1419" t="s">
        <v>1204</v>
      </c>
      <c r="D15" s="1418">
        <v>285.64858400000003</v>
      </c>
      <c r="E15" s="1417">
        <v>229.98265399999997</v>
      </c>
      <c r="F15" s="1417">
        <f t="shared" si="0"/>
        <v>-19.487556780607065</v>
      </c>
      <c r="G15" s="1418">
        <v>8294.5550739999999</v>
      </c>
      <c r="H15" s="1418">
        <v>7685.1553309999999</v>
      </c>
      <c r="I15" s="1421">
        <f t="shared" si="1"/>
        <v>-7.3469853122106059</v>
      </c>
    </row>
    <row r="16" spans="2:9" ht="33" customHeight="1">
      <c r="B16" s="1420">
        <v>10</v>
      </c>
      <c r="C16" s="1419" t="s">
        <v>1203</v>
      </c>
      <c r="D16" s="1418">
        <v>0</v>
      </c>
      <c r="E16" s="1417">
        <v>0</v>
      </c>
      <c r="F16" s="1417" t="s">
        <v>147</v>
      </c>
      <c r="G16" s="1418">
        <v>4371.0845280000003</v>
      </c>
      <c r="H16" s="1418">
        <v>2542.6494120000002</v>
      </c>
      <c r="I16" s="1421">
        <f t="shared" si="1"/>
        <v>-41.830239252696508</v>
      </c>
    </row>
    <row r="17" spans="2:9" ht="33" customHeight="1">
      <c r="B17" s="1420">
        <v>11</v>
      </c>
      <c r="C17" s="1419" t="s">
        <v>1202</v>
      </c>
      <c r="D17" s="1418">
        <v>0</v>
      </c>
      <c r="E17" s="1418">
        <v>137.679328</v>
      </c>
      <c r="F17" s="1993" t="s">
        <v>147</v>
      </c>
      <c r="G17" s="1418">
        <v>0</v>
      </c>
      <c r="H17" s="1418">
        <v>3378.7128090000001</v>
      </c>
      <c r="I17" s="1994" t="s">
        <v>147</v>
      </c>
    </row>
    <row r="18" spans="2:9" ht="33" customHeight="1">
      <c r="B18" s="1420">
        <v>12</v>
      </c>
      <c r="C18" s="1419" t="s">
        <v>1201</v>
      </c>
      <c r="D18" s="1418">
        <v>31.234712999999999</v>
      </c>
      <c r="E18" s="1417">
        <v>42.481873</v>
      </c>
      <c r="F18" s="1417">
        <f>E18/D18*100-100</f>
        <v>36.008526795171775</v>
      </c>
      <c r="G18" s="1418">
        <v>476.93215600000002</v>
      </c>
      <c r="H18" s="1418">
        <v>567.01265899999999</v>
      </c>
      <c r="I18" s="1421">
        <f>H18/G18*100-100</f>
        <v>18.887487846384587</v>
      </c>
    </row>
    <row r="19" spans="2:9" ht="33" customHeight="1">
      <c r="B19" s="1422">
        <v>13</v>
      </c>
      <c r="C19" s="1419" t="s">
        <v>1200</v>
      </c>
      <c r="D19" s="1418">
        <v>531.60049100000003</v>
      </c>
      <c r="E19" s="1417">
        <v>454.49195800000001</v>
      </c>
      <c r="F19" s="1417">
        <f>E19/D19*100-100</f>
        <v>-14.50497776157998</v>
      </c>
      <c r="G19" s="1418">
        <v>17348.159475</v>
      </c>
      <c r="H19" s="1418">
        <v>21588.739505999998</v>
      </c>
      <c r="I19" s="1421">
        <f>H19/G19*100-100</f>
        <v>24.443976533135924</v>
      </c>
    </row>
    <row r="20" spans="2:9" ht="33" customHeight="1">
      <c r="B20" s="1420">
        <v>14</v>
      </c>
      <c r="C20" s="1419" t="s">
        <v>843</v>
      </c>
      <c r="D20" s="1418">
        <v>75.781860000004357</v>
      </c>
      <c r="E20" s="1417">
        <v>23.748555999989588</v>
      </c>
      <c r="F20" s="1417">
        <f>E20/D20*100-100</f>
        <v>-68.661951554120975</v>
      </c>
      <c r="G20" s="1416">
        <v>4995.5536520000842</v>
      </c>
      <c r="H20" s="1416">
        <v>6053.7916349998959</v>
      </c>
      <c r="I20" s="1415">
        <f>H20/G20*100-100</f>
        <v>21.183597589350711</v>
      </c>
    </row>
    <row r="21" spans="2:9" ht="33" customHeight="1" thickBot="1">
      <c r="B21" s="1414"/>
      <c r="C21" s="1413" t="s">
        <v>531</v>
      </c>
      <c r="D21" s="1412">
        <f>SUM(D7:D20)</f>
        <v>37501.890534999999</v>
      </c>
      <c r="E21" s="1412">
        <f>SUM(E7:E20)</f>
        <v>47616.834903999996</v>
      </c>
      <c r="F21" s="1412">
        <f>E21/D21*100-100</f>
        <v>26.971825219210913</v>
      </c>
      <c r="G21" s="1412">
        <f>SUM(G7:G20)</f>
        <v>606996.59660900012</v>
      </c>
      <c r="H21" s="1412">
        <f>SUM(H7:H20)</f>
        <v>581257.11849099991</v>
      </c>
      <c r="I21" s="1411">
        <f>H21/G21*100-100</f>
        <v>-4.2404649814833135</v>
      </c>
    </row>
    <row r="22" spans="2:9" ht="23.25" customHeight="1" thickTop="1">
      <c r="B22" s="1135" t="s">
        <v>930</v>
      </c>
    </row>
    <row r="23" spans="2:9">
      <c r="D23" s="1410"/>
      <c r="E23" s="1410"/>
      <c r="F23" s="1410"/>
      <c r="G23" s="1410"/>
      <c r="H23" s="1410"/>
    </row>
    <row r="24" spans="2:9">
      <c r="D24" s="1410"/>
      <c r="E24" s="1410"/>
      <c r="F24" s="1410"/>
      <c r="G24" s="1410"/>
      <c r="H24" s="1410"/>
    </row>
    <row r="25" spans="2:9">
      <c r="D25" s="1408"/>
      <c r="E25" s="1408"/>
      <c r="F25" s="1408"/>
      <c r="G25" s="1409"/>
      <c r="H25" s="1408"/>
    </row>
    <row r="27" spans="2:9">
      <c r="G27" s="1407"/>
      <c r="H27" s="1406"/>
    </row>
    <row r="28" spans="2:9">
      <c r="F28" s="802" t="s">
        <v>119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H34" sqref="H34"/>
    </sheetView>
  </sheetViews>
  <sheetFormatPr defaultRowHeight="21" customHeight="1"/>
  <cols>
    <col min="1" max="1" width="6.28515625" style="1200" customWidth="1"/>
    <col min="2" max="2" width="12.140625" style="1200" bestFit="1" customWidth="1"/>
    <col min="3" max="6" width="9.5703125" style="1200" hidden="1" customWidth="1"/>
    <col min="7" max="7" width="12.7109375" style="1200" hidden="1" customWidth="1"/>
    <col min="8" max="16" width="13.5703125" style="1200" customWidth="1"/>
    <col min="17" max="257" width="9.140625" style="1200"/>
    <col min="258" max="268" width="12.7109375" style="1200" customWidth="1"/>
    <col min="269" max="269" width="12.28515625" style="1200" customWidth="1"/>
    <col min="270" max="270" width="11.5703125" style="1200" customWidth="1"/>
    <col min="271" max="271" width="11.140625" style="1200" customWidth="1"/>
    <col min="272" max="513" width="9.140625" style="1200"/>
    <col min="514" max="524" width="12.7109375" style="1200" customWidth="1"/>
    <col min="525" max="525" width="12.28515625" style="1200" customWidth="1"/>
    <col min="526" max="526" width="11.5703125" style="1200" customWidth="1"/>
    <col min="527" max="527" width="11.140625" style="1200" customWidth="1"/>
    <col min="528" max="769" width="9.140625" style="1200"/>
    <col min="770" max="780" width="12.7109375" style="1200" customWidth="1"/>
    <col min="781" max="781" width="12.28515625" style="1200" customWidth="1"/>
    <col min="782" max="782" width="11.5703125" style="1200" customWidth="1"/>
    <col min="783" max="783" width="11.140625" style="1200" customWidth="1"/>
    <col min="784" max="1025" width="9.140625" style="1200"/>
    <col min="1026" max="1036" width="12.7109375" style="1200" customWidth="1"/>
    <col min="1037" max="1037" width="12.28515625" style="1200" customWidth="1"/>
    <col min="1038" max="1038" width="11.5703125" style="1200" customWidth="1"/>
    <col min="1039" max="1039" width="11.140625" style="1200" customWidth="1"/>
    <col min="1040" max="1281" width="9.140625" style="1200"/>
    <col min="1282" max="1292" width="12.7109375" style="1200" customWidth="1"/>
    <col min="1293" max="1293" width="12.28515625" style="1200" customWidth="1"/>
    <col min="1294" max="1294" width="11.5703125" style="1200" customWidth="1"/>
    <col min="1295" max="1295" width="11.140625" style="1200" customWidth="1"/>
    <col min="1296" max="1537" width="9.140625" style="1200"/>
    <col min="1538" max="1548" width="12.7109375" style="1200" customWidth="1"/>
    <col min="1549" max="1549" width="12.28515625" style="1200" customWidth="1"/>
    <col min="1550" max="1550" width="11.5703125" style="1200" customWidth="1"/>
    <col min="1551" max="1551" width="11.140625" style="1200" customWidth="1"/>
    <col min="1552" max="1793" width="9.140625" style="1200"/>
    <col min="1794" max="1804" width="12.7109375" style="1200" customWidth="1"/>
    <col min="1805" max="1805" width="12.28515625" style="1200" customWidth="1"/>
    <col min="1806" max="1806" width="11.5703125" style="1200" customWidth="1"/>
    <col min="1807" max="1807" width="11.140625" style="1200" customWidth="1"/>
    <col min="1808" max="2049" width="9.140625" style="1200"/>
    <col min="2050" max="2060" width="12.7109375" style="1200" customWidth="1"/>
    <col min="2061" max="2061" width="12.28515625" style="1200" customWidth="1"/>
    <col min="2062" max="2062" width="11.5703125" style="1200" customWidth="1"/>
    <col min="2063" max="2063" width="11.140625" style="1200" customWidth="1"/>
    <col min="2064" max="2305" width="9.140625" style="1200"/>
    <col min="2306" max="2316" width="12.7109375" style="1200" customWidth="1"/>
    <col min="2317" max="2317" width="12.28515625" style="1200" customWidth="1"/>
    <col min="2318" max="2318" width="11.5703125" style="1200" customWidth="1"/>
    <col min="2319" max="2319" width="11.140625" style="1200" customWidth="1"/>
    <col min="2320" max="2561" width="9.140625" style="1200"/>
    <col min="2562" max="2572" width="12.7109375" style="1200" customWidth="1"/>
    <col min="2573" max="2573" width="12.28515625" style="1200" customWidth="1"/>
    <col min="2574" max="2574" width="11.5703125" style="1200" customWidth="1"/>
    <col min="2575" max="2575" width="11.140625" style="1200" customWidth="1"/>
    <col min="2576" max="2817" width="9.140625" style="1200"/>
    <col min="2818" max="2828" width="12.7109375" style="1200" customWidth="1"/>
    <col min="2829" max="2829" width="12.28515625" style="1200" customWidth="1"/>
    <col min="2830" max="2830" width="11.5703125" style="1200" customWidth="1"/>
    <col min="2831" max="2831" width="11.140625" style="1200" customWidth="1"/>
    <col min="2832" max="3073" width="9.140625" style="1200"/>
    <col min="3074" max="3084" width="12.7109375" style="1200" customWidth="1"/>
    <col min="3085" max="3085" width="12.28515625" style="1200" customWidth="1"/>
    <col min="3086" max="3086" width="11.5703125" style="1200" customWidth="1"/>
    <col min="3087" max="3087" width="11.140625" style="1200" customWidth="1"/>
    <col min="3088" max="3329" width="9.140625" style="1200"/>
    <col min="3330" max="3340" width="12.7109375" style="1200" customWidth="1"/>
    <col min="3341" max="3341" width="12.28515625" style="1200" customWidth="1"/>
    <col min="3342" max="3342" width="11.5703125" style="1200" customWidth="1"/>
    <col min="3343" max="3343" width="11.140625" style="1200" customWidth="1"/>
    <col min="3344" max="3585" width="9.140625" style="1200"/>
    <col min="3586" max="3596" width="12.7109375" style="1200" customWidth="1"/>
    <col min="3597" max="3597" width="12.28515625" style="1200" customWidth="1"/>
    <col min="3598" max="3598" width="11.5703125" style="1200" customWidth="1"/>
    <col min="3599" max="3599" width="11.140625" style="1200" customWidth="1"/>
    <col min="3600" max="3841" width="9.140625" style="1200"/>
    <col min="3842" max="3852" width="12.7109375" style="1200" customWidth="1"/>
    <col min="3853" max="3853" width="12.28515625" style="1200" customWidth="1"/>
    <col min="3854" max="3854" width="11.5703125" style="1200" customWidth="1"/>
    <col min="3855" max="3855" width="11.140625" style="1200" customWidth="1"/>
    <col min="3856" max="4097" width="9.140625" style="1200"/>
    <col min="4098" max="4108" width="12.7109375" style="1200" customWidth="1"/>
    <col min="4109" max="4109" width="12.28515625" style="1200" customWidth="1"/>
    <col min="4110" max="4110" width="11.5703125" style="1200" customWidth="1"/>
    <col min="4111" max="4111" width="11.140625" style="1200" customWidth="1"/>
    <col min="4112" max="4353" width="9.140625" style="1200"/>
    <col min="4354" max="4364" width="12.7109375" style="1200" customWidth="1"/>
    <col min="4365" max="4365" width="12.28515625" style="1200" customWidth="1"/>
    <col min="4366" max="4366" width="11.5703125" style="1200" customWidth="1"/>
    <col min="4367" max="4367" width="11.140625" style="1200" customWidth="1"/>
    <col min="4368" max="4609" width="9.140625" style="1200"/>
    <col min="4610" max="4620" width="12.7109375" style="1200" customWidth="1"/>
    <col min="4621" max="4621" width="12.28515625" style="1200" customWidth="1"/>
    <col min="4622" max="4622" width="11.5703125" style="1200" customWidth="1"/>
    <col min="4623" max="4623" width="11.140625" style="1200" customWidth="1"/>
    <col min="4624" max="4865" width="9.140625" style="1200"/>
    <col min="4866" max="4876" width="12.7109375" style="1200" customWidth="1"/>
    <col min="4877" max="4877" width="12.28515625" style="1200" customWidth="1"/>
    <col min="4878" max="4878" width="11.5703125" style="1200" customWidth="1"/>
    <col min="4879" max="4879" width="11.140625" style="1200" customWidth="1"/>
    <col min="4880" max="5121" width="9.140625" style="1200"/>
    <col min="5122" max="5132" width="12.7109375" style="1200" customWidth="1"/>
    <col min="5133" max="5133" width="12.28515625" style="1200" customWidth="1"/>
    <col min="5134" max="5134" width="11.5703125" style="1200" customWidth="1"/>
    <col min="5135" max="5135" width="11.140625" style="1200" customWidth="1"/>
    <col min="5136" max="5377" width="9.140625" style="1200"/>
    <col min="5378" max="5388" width="12.7109375" style="1200" customWidth="1"/>
    <col min="5389" max="5389" width="12.28515625" style="1200" customWidth="1"/>
    <col min="5390" max="5390" width="11.5703125" style="1200" customWidth="1"/>
    <col min="5391" max="5391" width="11.140625" style="1200" customWidth="1"/>
    <col min="5392" max="5633" width="9.140625" style="1200"/>
    <col min="5634" max="5644" width="12.7109375" style="1200" customWidth="1"/>
    <col min="5645" max="5645" width="12.28515625" style="1200" customWidth="1"/>
    <col min="5646" max="5646" width="11.5703125" style="1200" customWidth="1"/>
    <col min="5647" max="5647" width="11.140625" style="1200" customWidth="1"/>
    <col min="5648" max="5889" width="9.140625" style="1200"/>
    <col min="5890" max="5900" width="12.7109375" style="1200" customWidth="1"/>
    <col min="5901" max="5901" width="12.28515625" style="1200" customWidth="1"/>
    <col min="5902" max="5902" width="11.5703125" style="1200" customWidth="1"/>
    <col min="5903" max="5903" width="11.140625" style="1200" customWidth="1"/>
    <col min="5904" max="6145" width="9.140625" style="1200"/>
    <col min="6146" max="6156" width="12.7109375" style="1200" customWidth="1"/>
    <col min="6157" max="6157" width="12.28515625" style="1200" customWidth="1"/>
    <col min="6158" max="6158" width="11.5703125" style="1200" customWidth="1"/>
    <col min="6159" max="6159" width="11.140625" style="1200" customWidth="1"/>
    <col min="6160" max="6401" width="9.140625" style="1200"/>
    <col min="6402" max="6412" width="12.7109375" style="1200" customWidth="1"/>
    <col min="6413" max="6413" width="12.28515625" style="1200" customWidth="1"/>
    <col min="6414" max="6414" width="11.5703125" style="1200" customWidth="1"/>
    <col min="6415" max="6415" width="11.140625" style="1200" customWidth="1"/>
    <col min="6416" max="6657" width="9.140625" style="1200"/>
    <col min="6658" max="6668" width="12.7109375" style="1200" customWidth="1"/>
    <col min="6669" max="6669" width="12.28515625" style="1200" customWidth="1"/>
    <col min="6670" max="6670" width="11.5703125" style="1200" customWidth="1"/>
    <col min="6671" max="6671" width="11.140625" style="1200" customWidth="1"/>
    <col min="6672" max="6913" width="9.140625" style="1200"/>
    <col min="6914" max="6924" width="12.7109375" style="1200" customWidth="1"/>
    <col min="6925" max="6925" width="12.28515625" style="1200" customWidth="1"/>
    <col min="6926" max="6926" width="11.5703125" style="1200" customWidth="1"/>
    <col min="6927" max="6927" width="11.140625" style="1200" customWidth="1"/>
    <col min="6928" max="7169" width="9.140625" style="1200"/>
    <col min="7170" max="7180" width="12.7109375" style="1200" customWidth="1"/>
    <col min="7181" max="7181" width="12.28515625" style="1200" customWidth="1"/>
    <col min="7182" max="7182" width="11.5703125" style="1200" customWidth="1"/>
    <col min="7183" max="7183" width="11.140625" style="1200" customWidth="1"/>
    <col min="7184" max="7425" width="9.140625" style="1200"/>
    <col min="7426" max="7436" width="12.7109375" style="1200" customWidth="1"/>
    <col min="7437" max="7437" width="12.28515625" style="1200" customWidth="1"/>
    <col min="7438" max="7438" width="11.5703125" style="1200" customWidth="1"/>
    <col min="7439" max="7439" width="11.140625" style="1200" customWidth="1"/>
    <col min="7440" max="7681" width="9.140625" style="1200"/>
    <col min="7682" max="7692" width="12.7109375" style="1200" customWidth="1"/>
    <col min="7693" max="7693" width="12.28515625" style="1200" customWidth="1"/>
    <col min="7694" max="7694" width="11.5703125" style="1200" customWidth="1"/>
    <col min="7695" max="7695" width="11.140625" style="1200" customWidth="1"/>
    <col min="7696" max="7937" width="9.140625" style="1200"/>
    <col min="7938" max="7948" width="12.7109375" style="1200" customWidth="1"/>
    <col min="7949" max="7949" width="12.28515625" style="1200" customWidth="1"/>
    <col min="7950" max="7950" width="11.5703125" style="1200" customWidth="1"/>
    <col min="7951" max="7951" width="11.140625" style="1200" customWidth="1"/>
    <col min="7952" max="8193" width="9.140625" style="1200"/>
    <col min="8194" max="8204" width="12.7109375" style="1200" customWidth="1"/>
    <col min="8205" max="8205" width="12.28515625" style="1200" customWidth="1"/>
    <col min="8206" max="8206" width="11.5703125" style="1200" customWidth="1"/>
    <col min="8207" max="8207" width="11.140625" style="1200" customWidth="1"/>
    <col min="8208" max="8449" width="9.140625" style="1200"/>
    <col min="8450" max="8460" width="12.7109375" style="1200" customWidth="1"/>
    <col min="8461" max="8461" width="12.28515625" style="1200" customWidth="1"/>
    <col min="8462" max="8462" width="11.5703125" style="1200" customWidth="1"/>
    <col min="8463" max="8463" width="11.140625" style="1200" customWidth="1"/>
    <col min="8464" max="8705" width="9.140625" style="1200"/>
    <col min="8706" max="8716" width="12.7109375" style="1200" customWidth="1"/>
    <col min="8717" max="8717" width="12.28515625" style="1200" customWidth="1"/>
    <col min="8718" max="8718" width="11.5703125" style="1200" customWidth="1"/>
    <col min="8719" max="8719" width="11.140625" style="1200" customWidth="1"/>
    <col min="8720" max="8961" width="9.140625" style="1200"/>
    <col min="8962" max="8972" width="12.7109375" style="1200" customWidth="1"/>
    <col min="8973" max="8973" width="12.28515625" style="1200" customWidth="1"/>
    <col min="8974" max="8974" width="11.5703125" style="1200" customWidth="1"/>
    <col min="8975" max="8975" width="11.140625" style="1200" customWidth="1"/>
    <col min="8976" max="9217" width="9.140625" style="1200"/>
    <col min="9218" max="9228" width="12.7109375" style="1200" customWidth="1"/>
    <col min="9229" max="9229" width="12.28515625" style="1200" customWidth="1"/>
    <col min="9230" max="9230" width="11.5703125" style="1200" customWidth="1"/>
    <col min="9231" max="9231" width="11.140625" style="1200" customWidth="1"/>
    <col min="9232" max="9473" width="9.140625" style="1200"/>
    <col min="9474" max="9484" width="12.7109375" style="1200" customWidth="1"/>
    <col min="9485" max="9485" width="12.28515625" style="1200" customWidth="1"/>
    <col min="9486" max="9486" width="11.5703125" style="1200" customWidth="1"/>
    <col min="9487" max="9487" width="11.140625" style="1200" customWidth="1"/>
    <col min="9488" max="9729" width="9.140625" style="1200"/>
    <col min="9730" max="9740" width="12.7109375" style="1200" customWidth="1"/>
    <col min="9741" max="9741" width="12.28515625" style="1200" customWidth="1"/>
    <col min="9742" max="9742" width="11.5703125" style="1200" customWidth="1"/>
    <col min="9743" max="9743" width="11.140625" style="1200" customWidth="1"/>
    <col min="9744" max="9985" width="9.140625" style="1200"/>
    <col min="9986" max="9996" width="12.7109375" style="1200" customWidth="1"/>
    <col min="9997" max="9997" width="12.28515625" style="1200" customWidth="1"/>
    <col min="9998" max="9998" width="11.5703125" style="1200" customWidth="1"/>
    <col min="9999" max="9999" width="11.140625" style="1200" customWidth="1"/>
    <col min="10000" max="10241" width="9.140625" style="1200"/>
    <col min="10242" max="10252" width="12.7109375" style="1200" customWidth="1"/>
    <col min="10253" max="10253" width="12.28515625" style="1200" customWidth="1"/>
    <col min="10254" max="10254" width="11.5703125" style="1200" customWidth="1"/>
    <col min="10255" max="10255" width="11.140625" style="1200" customWidth="1"/>
    <col min="10256" max="10497" width="9.140625" style="1200"/>
    <col min="10498" max="10508" width="12.7109375" style="1200" customWidth="1"/>
    <col min="10509" max="10509" width="12.28515625" style="1200" customWidth="1"/>
    <col min="10510" max="10510" width="11.5703125" style="1200" customWidth="1"/>
    <col min="10511" max="10511" width="11.140625" style="1200" customWidth="1"/>
    <col min="10512" max="10753" width="9.140625" style="1200"/>
    <col min="10754" max="10764" width="12.7109375" style="1200" customWidth="1"/>
    <col min="10765" max="10765" width="12.28515625" style="1200" customWidth="1"/>
    <col min="10766" max="10766" width="11.5703125" style="1200" customWidth="1"/>
    <col min="10767" max="10767" width="11.140625" style="1200" customWidth="1"/>
    <col min="10768" max="11009" width="9.140625" style="1200"/>
    <col min="11010" max="11020" width="12.7109375" style="1200" customWidth="1"/>
    <col min="11021" max="11021" width="12.28515625" style="1200" customWidth="1"/>
    <col min="11022" max="11022" width="11.5703125" style="1200" customWidth="1"/>
    <col min="11023" max="11023" width="11.140625" style="1200" customWidth="1"/>
    <col min="11024" max="11265" width="9.140625" style="1200"/>
    <col min="11266" max="11276" width="12.7109375" style="1200" customWidth="1"/>
    <col min="11277" max="11277" width="12.28515625" style="1200" customWidth="1"/>
    <col min="11278" max="11278" width="11.5703125" style="1200" customWidth="1"/>
    <col min="11279" max="11279" width="11.140625" style="1200" customWidth="1"/>
    <col min="11280" max="11521" width="9.140625" style="1200"/>
    <col min="11522" max="11532" width="12.7109375" style="1200" customWidth="1"/>
    <col min="11533" max="11533" width="12.28515625" style="1200" customWidth="1"/>
    <col min="11534" max="11534" width="11.5703125" style="1200" customWidth="1"/>
    <col min="11535" max="11535" width="11.140625" style="1200" customWidth="1"/>
    <col min="11536" max="11777" width="9.140625" style="1200"/>
    <col min="11778" max="11788" width="12.7109375" style="1200" customWidth="1"/>
    <col min="11789" max="11789" width="12.28515625" style="1200" customWidth="1"/>
    <col min="11790" max="11790" width="11.5703125" style="1200" customWidth="1"/>
    <col min="11791" max="11791" width="11.140625" style="1200" customWidth="1"/>
    <col min="11792" max="12033" width="9.140625" style="1200"/>
    <col min="12034" max="12044" width="12.7109375" style="1200" customWidth="1"/>
    <col min="12045" max="12045" width="12.28515625" style="1200" customWidth="1"/>
    <col min="12046" max="12046" width="11.5703125" style="1200" customWidth="1"/>
    <col min="12047" max="12047" width="11.140625" style="1200" customWidth="1"/>
    <col min="12048" max="12289" width="9.140625" style="1200"/>
    <col min="12290" max="12300" width="12.7109375" style="1200" customWidth="1"/>
    <col min="12301" max="12301" width="12.28515625" style="1200" customWidth="1"/>
    <col min="12302" max="12302" width="11.5703125" style="1200" customWidth="1"/>
    <col min="12303" max="12303" width="11.140625" style="1200" customWidth="1"/>
    <col min="12304" max="12545" width="9.140625" style="1200"/>
    <col min="12546" max="12556" width="12.7109375" style="1200" customWidth="1"/>
    <col min="12557" max="12557" width="12.28515625" style="1200" customWidth="1"/>
    <col min="12558" max="12558" width="11.5703125" style="1200" customWidth="1"/>
    <col min="12559" max="12559" width="11.140625" style="1200" customWidth="1"/>
    <col min="12560" max="12801" width="9.140625" style="1200"/>
    <col min="12802" max="12812" width="12.7109375" style="1200" customWidth="1"/>
    <col min="12813" max="12813" width="12.28515625" style="1200" customWidth="1"/>
    <col min="12814" max="12814" width="11.5703125" style="1200" customWidth="1"/>
    <col min="12815" max="12815" width="11.140625" style="1200" customWidth="1"/>
    <col min="12816" max="13057" width="9.140625" style="1200"/>
    <col min="13058" max="13068" width="12.7109375" style="1200" customWidth="1"/>
    <col min="13069" max="13069" width="12.28515625" style="1200" customWidth="1"/>
    <col min="13070" max="13070" width="11.5703125" style="1200" customWidth="1"/>
    <col min="13071" max="13071" width="11.140625" style="1200" customWidth="1"/>
    <col min="13072" max="13313" width="9.140625" style="1200"/>
    <col min="13314" max="13324" width="12.7109375" style="1200" customWidth="1"/>
    <col min="13325" max="13325" width="12.28515625" style="1200" customWidth="1"/>
    <col min="13326" max="13326" width="11.5703125" style="1200" customWidth="1"/>
    <col min="13327" max="13327" width="11.140625" style="1200" customWidth="1"/>
    <col min="13328" max="13569" width="9.140625" style="1200"/>
    <col min="13570" max="13580" width="12.7109375" style="1200" customWidth="1"/>
    <col min="13581" max="13581" width="12.28515625" style="1200" customWidth="1"/>
    <col min="13582" max="13582" width="11.5703125" style="1200" customWidth="1"/>
    <col min="13583" max="13583" width="11.140625" style="1200" customWidth="1"/>
    <col min="13584" max="13825" width="9.140625" style="1200"/>
    <col min="13826" max="13836" width="12.7109375" style="1200" customWidth="1"/>
    <col min="13837" max="13837" width="12.28515625" style="1200" customWidth="1"/>
    <col min="13838" max="13838" width="11.5703125" style="1200" customWidth="1"/>
    <col min="13839" max="13839" width="11.140625" style="1200" customWidth="1"/>
    <col min="13840" max="14081" width="9.140625" style="1200"/>
    <col min="14082" max="14092" width="12.7109375" style="1200" customWidth="1"/>
    <col min="14093" max="14093" width="12.28515625" style="1200" customWidth="1"/>
    <col min="14094" max="14094" width="11.5703125" style="1200" customWidth="1"/>
    <col min="14095" max="14095" width="11.140625" style="1200" customWidth="1"/>
    <col min="14096" max="14337" width="9.140625" style="1200"/>
    <col min="14338" max="14348" width="12.7109375" style="1200" customWidth="1"/>
    <col min="14349" max="14349" width="12.28515625" style="1200" customWidth="1"/>
    <col min="14350" max="14350" width="11.5703125" style="1200" customWidth="1"/>
    <col min="14351" max="14351" width="11.140625" style="1200" customWidth="1"/>
    <col min="14352" max="14593" width="9.140625" style="1200"/>
    <col min="14594" max="14604" width="12.7109375" style="1200" customWidth="1"/>
    <col min="14605" max="14605" width="12.28515625" style="1200" customWidth="1"/>
    <col min="14606" max="14606" width="11.5703125" style="1200" customWidth="1"/>
    <col min="14607" max="14607" width="11.140625" style="1200" customWidth="1"/>
    <col min="14608" max="14849" width="9.140625" style="1200"/>
    <col min="14850" max="14860" width="12.7109375" style="1200" customWidth="1"/>
    <col min="14861" max="14861" width="12.28515625" style="1200" customWidth="1"/>
    <col min="14862" max="14862" width="11.5703125" style="1200" customWidth="1"/>
    <col min="14863" max="14863" width="11.140625" style="1200" customWidth="1"/>
    <col min="14864" max="15105" width="9.140625" style="1200"/>
    <col min="15106" max="15116" width="12.7109375" style="1200" customWidth="1"/>
    <col min="15117" max="15117" width="12.28515625" style="1200" customWidth="1"/>
    <col min="15118" max="15118" width="11.5703125" style="1200" customWidth="1"/>
    <col min="15119" max="15119" width="11.140625" style="1200" customWidth="1"/>
    <col min="15120" max="15361" width="9.140625" style="1200"/>
    <col min="15362" max="15372" width="12.7109375" style="1200" customWidth="1"/>
    <col min="15373" max="15373" width="12.28515625" style="1200" customWidth="1"/>
    <col min="15374" max="15374" width="11.5703125" style="1200" customWidth="1"/>
    <col min="15375" max="15375" width="11.140625" style="1200" customWidth="1"/>
    <col min="15376" max="15617" width="9.140625" style="1200"/>
    <col min="15618" max="15628" width="12.7109375" style="1200" customWidth="1"/>
    <col min="15629" max="15629" width="12.28515625" style="1200" customWidth="1"/>
    <col min="15630" max="15630" width="11.5703125" style="1200" customWidth="1"/>
    <col min="15631" max="15631" width="11.140625" style="1200" customWidth="1"/>
    <col min="15632" max="15873" width="9.140625" style="1200"/>
    <col min="15874" max="15884" width="12.7109375" style="1200" customWidth="1"/>
    <col min="15885" max="15885" width="12.28515625" style="1200" customWidth="1"/>
    <col min="15886" max="15886" width="11.5703125" style="1200" customWidth="1"/>
    <col min="15887" max="15887" width="11.140625" style="1200" customWidth="1"/>
    <col min="15888" max="16129" width="9.140625" style="1200"/>
    <col min="16130" max="16140" width="12.7109375" style="1200" customWidth="1"/>
    <col min="16141" max="16141" width="12.28515625" style="1200" customWidth="1"/>
    <col min="16142" max="16142" width="11.5703125" style="1200" customWidth="1"/>
    <col min="16143" max="16143" width="11.140625" style="1200" customWidth="1"/>
    <col min="16144" max="16384" width="9.140625" style="1200"/>
  </cols>
  <sheetData>
    <row r="1" spans="2:16" ht="15.75">
      <c r="B1" s="2278" t="s">
        <v>1231</v>
      </c>
      <c r="C1" s="2278"/>
      <c r="D1" s="2278"/>
      <c r="E1" s="2278"/>
      <c r="F1" s="2278"/>
      <c r="G1" s="2278"/>
      <c r="H1" s="2278"/>
      <c r="I1" s="2278"/>
      <c r="J1" s="2278"/>
      <c r="K1" s="2278"/>
      <c r="L1" s="2278"/>
      <c r="M1" s="2278"/>
      <c r="N1" s="2278"/>
      <c r="O1" s="2278"/>
      <c r="P1" s="2278"/>
    </row>
    <row r="2" spans="2:16" ht="15.75">
      <c r="B2" s="2278" t="s">
        <v>1230</v>
      </c>
      <c r="C2" s="2278"/>
      <c r="D2" s="2278"/>
      <c r="E2" s="2278"/>
      <c r="F2" s="2278"/>
      <c r="G2" s="2278"/>
      <c r="H2" s="2278"/>
      <c r="I2" s="2278"/>
      <c r="J2" s="2278"/>
      <c r="K2" s="2278"/>
      <c r="L2" s="2278"/>
      <c r="M2" s="2278"/>
      <c r="N2" s="2278"/>
      <c r="O2" s="2278"/>
      <c r="P2" s="2278"/>
    </row>
    <row r="3" spans="2:16" ht="15.75">
      <c r="B3" s="1453"/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1453"/>
      <c r="N3" s="1453"/>
      <c r="O3" s="1453"/>
    </row>
    <row r="4" spans="2:16" ht="15.75" customHeight="1" thickBot="1">
      <c r="B4" s="2286" t="s">
        <v>52</v>
      </c>
      <c r="C4" s="2286"/>
      <c r="D4" s="2286"/>
      <c r="E4" s="2286"/>
      <c r="F4" s="2286"/>
      <c r="G4" s="2286"/>
      <c r="H4" s="2286"/>
      <c r="I4" s="2286"/>
      <c r="J4" s="2286"/>
      <c r="K4" s="2286"/>
      <c r="L4" s="2286"/>
      <c r="M4" s="2286"/>
      <c r="N4" s="2286"/>
      <c r="O4" s="2286"/>
      <c r="P4" s="2286"/>
    </row>
    <row r="5" spans="2:16" ht="29.25" customHeight="1" thickTop="1">
      <c r="B5" s="1452" t="s">
        <v>1229</v>
      </c>
      <c r="C5" s="1451" t="s">
        <v>1228</v>
      </c>
      <c r="D5" s="1451" t="s">
        <v>1227</v>
      </c>
      <c r="E5" s="1451" t="s">
        <v>1226</v>
      </c>
      <c r="F5" s="1451" t="s">
        <v>1225</v>
      </c>
      <c r="G5" s="1450" t="s">
        <v>1224</v>
      </c>
      <c r="H5" s="1450" t="s">
        <v>1223</v>
      </c>
      <c r="I5" s="1450" t="s">
        <v>1222</v>
      </c>
      <c r="J5" s="1449" t="s">
        <v>1221</v>
      </c>
      <c r="K5" s="1449" t="s">
        <v>141</v>
      </c>
      <c r="L5" s="1449" t="s">
        <v>142</v>
      </c>
      <c r="M5" s="1448" t="s">
        <v>143</v>
      </c>
      <c r="N5" s="1448" t="s">
        <v>45</v>
      </c>
      <c r="O5" s="1447" t="s">
        <v>957</v>
      </c>
      <c r="P5" s="1446" t="s">
        <v>956</v>
      </c>
    </row>
    <row r="6" spans="2:16" ht="29.25" customHeight="1">
      <c r="B6" s="1445" t="s">
        <v>664</v>
      </c>
      <c r="C6" s="1444">
        <v>957.5</v>
      </c>
      <c r="D6" s="1444">
        <v>2133.8000000000002</v>
      </c>
      <c r="E6" s="1444">
        <v>3417.43</v>
      </c>
      <c r="F6" s="1444">
        <v>3939.5</v>
      </c>
      <c r="G6" s="1444">
        <v>2628.6460000000002</v>
      </c>
      <c r="H6" s="1444">
        <v>3023.9850000000006</v>
      </c>
      <c r="I6" s="1444">
        <v>3350.8</v>
      </c>
      <c r="J6" s="1444">
        <v>5513.3755829999982</v>
      </c>
      <c r="K6" s="1444">
        <v>6551.1244999999999</v>
      </c>
      <c r="L6" s="1444">
        <v>9220.5297679999985</v>
      </c>
      <c r="M6" s="1444">
        <v>6774.6354419999998</v>
      </c>
      <c r="N6" s="1444">
        <v>10222.84742</v>
      </c>
      <c r="O6" s="1443">
        <v>15961.640973000001</v>
      </c>
      <c r="P6" s="1442">
        <v>14150.708143</v>
      </c>
    </row>
    <row r="7" spans="2:16" ht="29.25" customHeight="1">
      <c r="B7" s="1438" t="s">
        <v>663</v>
      </c>
      <c r="C7" s="1436">
        <v>1207.954</v>
      </c>
      <c r="D7" s="1436">
        <v>1655.2090000000001</v>
      </c>
      <c r="E7" s="1436">
        <v>2820.1</v>
      </c>
      <c r="F7" s="1436">
        <v>4235.2</v>
      </c>
      <c r="G7" s="1436">
        <v>4914.0360000000001</v>
      </c>
      <c r="H7" s="1436">
        <v>5135.26</v>
      </c>
      <c r="I7" s="1436">
        <v>3193.1</v>
      </c>
      <c r="J7" s="1436">
        <v>6800.9159080000009</v>
      </c>
      <c r="K7" s="1436">
        <v>6873.778996</v>
      </c>
      <c r="L7" s="1436">
        <v>2674.8709549999999</v>
      </c>
      <c r="M7" s="1436">
        <v>7496.8306839999987</v>
      </c>
      <c r="N7" s="1436">
        <v>10897.021828000001</v>
      </c>
      <c r="O7" s="1439">
        <v>13388.809525999997</v>
      </c>
      <c r="P7" s="1440">
        <v>25650.069626999997</v>
      </c>
    </row>
    <row r="8" spans="2:16" ht="29.25" customHeight="1">
      <c r="B8" s="1438" t="s">
        <v>662</v>
      </c>
      <c r="C8" s="1436">
        <v>865.71900000000005</v>
      </c>
      <c r="D8" s="1436">
        <v>2411.6</v>
      </c>
      <c r="E8" s="1436">
        <v>1543.5170000000001</v>
      </c>
      <c r="F8" s="1436">
        <v>4145.5</v>
      </c>
      <c r="G8" s="1436">
        <v>4589.3469999999998</v>
      </c>
      <c r="H8" s="1436">
        <v>3823.28</v>
      </c>
      <c r="I8" s="1436">
        <v>2878.5835040000002</v>
      </c>
      <c r="J8" s="1436">
        <v>5499.6267330000001</v>
      </c>
      <c r="K8" s="1436">
        <v>4687.5600000000004</v>
      </c>
      <c r="L8" s="1436">
        <v>1943.2883870000001</v>
      </c>
      <c r="M8" s="1436">
        <v>5574.7615070000002</v>
      </c>
      <c r="N8" s="1436">
        <v>11232.899986000004</v>
      </c>
      <c r="O8" s="1439">
        <v>16730.626994999999</v>
      </c>
      <c r="P8" s="1441">
        <v>10080.376043</v>
      </c>
    </row>
    <row r="9" spans="2:16" ht="29.25" customHeight="1">
      <c r="B9" s="1438" t="s">
        <v>661</v>
      </c>
      <c r="C9" s="1436">
        <v>1188.259</v>
      </c>
      <c r="D9" s="1436">
        <v>2065.6999999999998</v>
      </c>
      <c r="E9" s="1436">
        <v>1571.367</v>
      </c>
      <c r="F9" s="1436">
        <v>3894.8</v>
      </c>
      <c r="G9" s="1436">
        <v>2064.913</v>
      </c>
      <c r="H9" s="1436">
        <v>3673.03</v>
      </c>
      <c r="I9" s="1436">
        <v>4227.3</v>
      </c>
      <c r="J9" s="1436">
        <v>4878.9203680000001</v>
      </c>
      <c r="K9" s="1436">
        <v>6661.43</v>
      </c>
      <c r="L9" s="1436">
        <v>1729.7318549999995</v>
      </c>
      <c r="M9" s="1436">
        <v>7059.7193449999995</v>
      </c>
      <c r="N9" s="1436">
        <v>10915.065041999998</v>
      </c>
      <c r="O9" s="1439">
        <v>12548.618104999996</v>
      </c>
      <c r="P9" s="1441">
        <v>10066.474215</v>
      </c>
    </row>
    <row r="10" spans="2:16" ht="29.25" customHeight="1">
      <c r="B10" s="1438" t="s">
        <v>660</v>
      </c>
      <c r="C10" s="1436">
        <v>1661.3610000000001</v>
      </c>
      <c r="D10" s="1436">
        <v>2859.9</v>
      </c>
      <c r="E10" s="1436">
        <v>2301.56</v>
      </c>
      <c r="F10" s="1436">
        <v>4767.3999999999996</v>
      </c>
      <c r="G10" s="1436">
        <v>3784.9839999999999</v>
      </c>
      <c r="H10" s="1436">
        <v>5468.7659999999996</v>
      </c>
      <c r="I10" s="1436">
        <v>3117</v>
      </c>
      <c r="J10" s="1436">
        <v>6215.8037160000003</v>
      </c>
      <c r="K10" s="1436">
        <v>6053</v>
      </c>
      <c r="L10" s="1436">
        <v>6048.7550779999992</v>
      </c>
      <c r="M10" s="1436">
        <v>6728.4490170000017</v>
      </c>
      <c r="N10" s="1436">
        <v>10634.4</v>
      </c>
      <c r="O10" s="1439">
        <v>14508.155257999999</v>
      </c>
      <c r="P10" s="1440">
        <v>13362.637471</v>
      </c>
    </row>
    <row r="11" spans="2:16" ht="29.25" customHeight="1">
      <c r="B11" s="1438" t="s">
        <v>659</v>
      </c>
      <c r="C11" s="1436">
        <v>1643.9849999999999</v>
      </c>
      <c r="D11" s="1436">
        <v>3805.5</v>
      </c>
      <c r="E11" s="1436">
        <v>2016.8240000000001</v>
      </c>
      <c r="F11" s="1436">
        <v>4917.8</v>
      </c>
      <c r="G11" s="1436">
        <v>4026.84</v>
      </c>
      <c r="H11" s="1436">
        <v>5113.1090000000004</v>
      </c>
      <c r="I11" s="1436">
        <v>3147.6299930000009</v>
      </c>
      <c r="J11" s="1436">
        <v>7250.6900829999995</v>
      </c>
      <c r="K11" s="1436">
        <v>6521.12</v>
      </c>
      <c r="L11" s="1436">
        <v>5194.9025220000003</v>
      </c>
      <c r="M11" s="1436">
        <v>6554.5328209999998</v>
      </c>
      <c r="N11" s="1436">
        <v>9930.5709999999999</v>
      </c>
      <c r="O11" s="1439">
        <v>15977.455362000001</v>
      </c>
      <c r="P11" s="1433" t="s">
        <v>147</v>
      </c>
    </row>
    <row r="12" spans="2:16" ht="29.25" customHeight="1">
      <c r="B12" s="1438" t="s">
        <v>658</v>
      </c>
      <c r="C12" s="1436">
        <v>716.98099999999999</v>
      </c>
      <c r="D12" s="1436">
        <v>2962.1</v>
      </c>
      <c r="E12" s="1436">
        <v>2007.5</v>
      </c>
      <c r="F12" s="1436">
        <v>5107.5</v>
      </c>
      <c r="G12" s="1436">
        <v>5404.0780000000004</v>
      </c>
      <c r="H12" s="1436">
        <v>5923.4</v>
      </c>
      <c r="I12" s="1436">
        <v>3693.2007319999998</v>
      </c>
      <c r="J12" s="1435">
        <v>7103.7186680000004</v>
      </c>
      <c r="K12" s="1435">
        <v>5399.75</v>
      </c>
      <c r="L12" s="1435">
        <v>5664.3699710000001</v>
      </c>
      <c r="M12" s="1435">
        <v>9021.8687930000015</v>
      </c>
      <c r="N12" s="1435">
        <v>10746.6</v>
      </c>
      <c r="O12" s="1434">
        <v>14058.7</v>
      </c>
      <c r="P12" s="1433" t="s">
        <v>147</v>
      </c>
    </row>
    <row r="13" spans="2:16" ht="29.25" customHeight="1">
      <c r="B13" s="1438" t="s">
        <v>657</v>
      </c>
      <c r="C13" s="1436">
        <v>1428.479</v>
      </c>
      <c r="D13" s="1436">
        <v>1963.1</v>
      </c>
      <c r="E13" s="1436">
        <v>2480.0949999999998</v>
      </c>
      <c r="F13" s="1436">
        <v>3755.8</v>
      </c>
      <c r="G13" s="1436">
        <v>4548.1769999999997</v>
      </c>
      <c r="H13" s="1436">
        <v>5524.5529999999999</v>
      </c>
      <c r="I13" s="1436">
        <v>2894.6</v>
      </c>
      <c r="J13" s="1435">
        <v>6370.2816669999984</v>
      </c>
      <c r="K13" s="1435">
        <v>7039.43</v>
      </c>
      <c r="L13" s="1435">
        <v>7382.366038000001</v>
      </c>
      <c r="M13" s="1435">
        <v>7526.0486350000019</v>
      </c>
      <c r="N13" s="1435">
        <v>14545.6</v>
      </c>
      <c r="O13" s="1434">
        <v>12063.57144</v>
      </c>
      <c r="P13" s="1433" t="s">
        <v>147</v>
      </c>
    </row>
    <row r="14" spans="2:16" ht="29.25" customHeight="1">
      <c r="B14" s="1438" t="s">
        <v>656</v>
      </c>
      <c r="C14" s="1436">
        <v>2052.8530000000001</v>
      </c>
      <c r="D14" s="1436">
        <v>3442.1</v>
      </c>
      <c r="E14" s="1436">
        <v>3768.18</v>
      </c>
      <c r="F14" s="1436">
        <v>4382.1000000000004</v>
      </c>
      <c r="G14" s="1436">
        <v>4505.9769999999999</v>
      </c>
      <c r="H14" s="1436">
        <v>4638.701</v>
      </c>
      <c r="I14" s="1436">
        <v>3614.0764290000002</v>
      </c>
      <c r="J14" s="1435">
        <v>7574.0239679999995</v>
      </c>
      <c r="K14" s="1435">
        <v>6503.97</v>
      </c>
      <c r="L14" s="1435">
        <v>6771.428519000001</v>
      </c>
      <c r="M14" s="1435">
        <v>9922.8314289999998</v>
      </c>
      <c r="N14" s="1435">
        <v>15617.408614</v>
      </c>
      <c r="O14" s="1434">
        <v>13564.03491</v>
      </c>
      <c r="P14" s="1433" t="s">
        <v>147</v>
      </c>
    </row>
    <row r="15" spans="2:16" ht="29.25" customHeight="1">
      <c r="B15" s="1438" t="s">
        <v>655</v>
      </c>
      <c r="C15" s="1436">
        <v>2714.8429999999998</v>
      </c>
      <c r="D15" s="1436">
        <v>3420.2</v>
      </c>
      <c r="E15" s="1436">
        <v>3495.0349999999999</v>
      </c>
      <c r="F15" s="1436">
        <v>3427.2</v>
      </c>
      <c r="G15" s="1436">
        <v>3263.9209999999998</v>
      </c>
      <c r="H15" s="1436">
        <v>5139.5680000000002</v>
      </c>
      <c r="I15" s="1436">
        <v>3358.2392350000009</v>
      </c>
      <c r="J15" s="1435">
        <v>5302.3272899999984</v>
      </c>
      <c r="K15" s="1435">
        <v>4403.9783417999997</v>
      </c>
      <c r="L15" s="1435">
        <v>5899.4462929999991</v>
      </c>
      <c r="M15" s="1435">
        <v>8227.5991320000012</v>
      </c>
      <c r="N15" s="1435">
        <v>15113.348652999997</v>
      </c>
      <c r="O15" s="1434">
        <v>13444.679898</v>
      </c>
      <c r="P15" s="1433" t="s">
        <v>147</v>
      </c>
    </row>
    <row r="16" spans="2:16" ht="29.25" customHeight="1">
      <c r="B16" s="1438" t="s">
        <v>654</v>
      </c>
      <c r="C16" s="1436">
        <v>1711.2</v>
      </c>
      <c r="D16" s="1436">
        <v>2205.73</v>
      </c>
      <c r="E16" s="1436">
        <v>3452.1</v>
      </c>
      <c r="F16" s="1436">
        <v>3016.2</v>
      </c>
      <c r="G16" s="1436">
        <v>4066.7150000000001</v>
      </c>
      <c r="H16" s="1436">
        <v>5497.3729999999996</v>
      </c>
      <c r="I16" s="1436">
        <v>3799.3208210000007</v>
      </c>
      <c r="J16" s="1435">
        <v>5892.2001649999993</v>
      </c>
      <c r="K16" s="1435">
        <v>7150.5194390000006</v>
      </c>
      <c r="L16" s="1435">
        <v>7405.3902679999992</v>
      </c>
      <c r="M16" s="1435">
        <v>11514.789676</v>
      </c>
      <c r="N16" s="1435">
        <v>16125.591098999999</v>
      </c>
      <c r="O16" s="1434">
        <v>15458.06367</v>
      </c>
      <c r="P16" s="1433" t="s">
        <v>147</v>
      </c>
    </row>
    <row r="17" spans="2:16" ht="29.25" customHeight="1">
      <c r="B17" s="1438" t="s">
        <v>653</v>
      </c>
      <c r="C17" s="1436">
        <v>1571.796</v>
      </c>
      <c r="D17" s="1436">
        <v>3091.4349999999999</v>
      </c>
      <c r="E17" s="1436">
        <v>4253.0950000000003</v>
      </c>
      <c r="F17" s="1436">
        <v>2113.92</v>
      </c>
      <c r="G17" s="1437">
        <v>3970.4189999999999</v>
      </c>
      <c r="H17" s="1437">
        <v>7717.93</v>
      </c>
      <c r="I17" s="1436">
        <v>4485.5208590000002</v>
      </c>
      <c r="J17" s="1435">
        <v>6628.0436819999995</v>
      </c>
      <c r="K17" s="1435">
        <v>10623.366395999999</v>
      </c>
      <c r="L17" s="1435">
        <v>10266.200000000001</v>
      </c>
      <c r="M17" s="1435">
        <v>8599.8682250000002</v>
      </c>
      <c r="N17" s="1435">
        <v>15974.14293</v>
      </c>
      <c r="O17" s="1434">
        <v>14519.526403</v>
      </c>
      <c r="P17" s="1433" t="s">
        <v>147</v>
      </c>
    </row>
    <row r="18" spans="2:16" ht="29.25" customHeight="1" thickBot="1">
      <c r="B18" s="1432" t="s">
        <v>406</v>
      </c>
      <c r="C18" s="1431">
        <v>17720.93</v>
      </c>
      <c r="D18" s="1431">
        <v>32016.374</v>
      </c>
      <c r="E18" s="1431">
        <v>33126.803</v>
      </c>
      <c r="F18" s="1431">
        <v>47702.92</v>
      </c>
      <c r="G18" s="1431">
        <v>47768.053000000007</v>
      </c>
      <c r="H18" s="1431">
        <v>60678.955000000002</v>
      </c>
      <c r="I18" s="1431">
        <v>41759.371572999997</v>
      </c>
      <c r="J18" s="1431">
        <v>75029.927830999994</v>
      </c>
      <c r="K18" s="1431">
        <v>78469.027672800003</v>
      </c>
      <c r="L18" s="1431">
        <v>70201.279653999998</v>
      </c>
      <c r="M18" s="1431">
        <v>95001.934706</v>
      </c>
      <c r="N18" s="1431">
        <v>151955.496572</v>
      </c>
      <c r="O18" s="1430">
        <v>172223.88253999999</v>
      </c>
      <c r="P18" s="1429">
        <f>SUM(P6:P17)</f>
        <v>73310.265499000001</v>
      </c>
    </row>
    <row r="19" spans="2:16" ht="25.5" customHeight="1" thickTop="1">
      <c r="B19" s="2358" t="s">
        <v>1220</v>
      </c>
      <c r="C19" s="2358"/>
      <c r="D19" s="2358"/>
      <c r="E19" s="2358"/>
      <c r="F19" s="2358"/>
      <c r="G19" s="2358"/>
      <c r="H19" s="2358"/>
      <c r="I19" s="2358"/>
      <c r="J19" s="2358"/>
      <c r="K19" s="2358"/>
      <c r="L19" s="2358"/>
      <c r="M19" s="2358"/>
      <c r="N19" s="2358"/>
      <c r="O19" s="2358"/>
    </row>
    <row r="20" spans="2:16" ht="21" customHeight="1">
      <c r="B20" s="2359" t="s">
        <v>960</v>
      </c>
      <c r="C20" s="2359"/>
      <c r="D20" s="2359"/>
      <c r="E20" s="2359"/>
      <c r="F20" s="2359"/>
      <c r="G20" s="2359"/>
      <c r="H20" s="2359"/>
      <c r="I20" s="2359"/>
      <c r="J20" s="2359"/>
      <c r="K20" s="2359"/>
      <c r="L20" s="2359"/>
      <c r="M20" s="2359"/>
      <c r="N20" s="2359"/>
      <c r="O20" s="2359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H10" sqref="H10"/>
    </sheetView>
  </sheetViews>
  <sheetFormatPr defaultRowHeight="15.75"/>
  <cols>
    <col min="1" max="1" width="5.85546875" style="745" customWidth="1"/>
    <col min="2" max="2" width="12.140625" style="745" bestFit="1" customWidth="1"/>
    <col min="3" max="3" width="6.42578125" style="745" hidden="1" customWidth="1"/>
    <col min="4" max="4" width="10.5703125" style="745" hidden="1" customWidth="1"/>
    <col min="5" max="8" width="8.85546875" style="745" customWidth="1"/>
    <col min="9" max="10" width="8.85546875" style="745" hidden="1" customWidth="1"/>
    <col min="11" max="14" width="8.85546875" style="745" customWidth="1"/>
    <col min="15" max="16" width="8.85546875" style="745" hidden="1" customWidth="1"/>
    <col min="17" max="20" width="8.85546875" style="745" customWidth="1"/>
    <col min="21" max="257" width="9.140625" style="745"/>
    <col min="258" max="258" width="9.5703125" style="745" bestFit="1" customWidth="1"/>
    <col min="259" max="260" width="0" style="745" hidden="1" customWidth="1"/>
    <col min="261" max="261" width="9.7109375" style="745" customWidth="1"/>
    <col min="262" max="262" width="12.7109375" style="745" customWidth="1"/>
    <col min="263" max="263" width="10.140625" style="745" customWidth="1"/>
    <col min="264" max="264" width="10.5703125" style="745" customWidth="1"/>
    <col min="265" max="266" width="0" style="745" hidden="1" customWidth="1"/>
    <col min="267" max="267" width="9.140625" style="745"/>
    <col min="268" max="268" width="9.85546875" style="745" customWidth="1"/>
    <col min="269" max="269" width="9.140625" style="745"/>
    <col min="270" max="270" width="9.7109375" style="745" customWidth="1"/>
    <col min="271" max="272" width="0" style="745" hidden="1" customWidth="1"/>
    <col min="273" max="273" width="9.140625" style="745"/>
    <col min="274" max="274" width="10.7109375" style="745" customWidth="1"/>
    <col min="275" max="513" width="9.140625" style="745"/>
    <col min="514" max="514" width="9.5703125" style="745" bestFit="1" customWidth="1"/>
    <col min="515" max="516" width="0" style="745" hidden="1" customWidth="1"/>
    <col min="517" max="517" width="9.7109375" style="745" customWidth="1"/>
    <col min="518" max="518" width="12.7109375" style="745" customWidth="1"/>
    <col min="519" max="519" width="10.140625" style="745" customWidth="1"/>
    <col min="520" max="520" width="10.5703125" style="745" customWidth="1"/>
    <col min="521" max="522" width="0" style="745" hidden="1" customWidth="1"/>
    <col min="523" max="523" width="9.140625" style="745"/>
    <col min="524" max="524" width="9.85546875" style="745" customWidth="1"/>
    <col min="525" max="525" width="9.140625" style="745"/>
    <col min="526" max="526" width="9.7109375" style="745" customWidth="1"/>
    <col min="527" max="528" width="0" style="745" hidden="1" customWidth="1"/>
    <col min="529" max="529" width="9.140625" style="745"/>
    <col min="530" max="530" width="10.7109375" style="745" customWidth="1"/>
    <col min="531" max="769" width="9.140625" style="745"/>
    <col min="770" max="770" width="9.5703125" style="745" bestFit="1" customWidth="1"/>
    <col min="771" max="772" width="0" style="745" hidden="1" customWidth="1"/>
    <col min="773" max="773" width="9.7109375" style="745" customWidth="1"/>
    <col min="774" max="774" width="12.7109375" style="745" customWidth="1"/>
    <col min="775" max="775" width="10.140625" style="745" customWidth="1"/>
    <col min="776" max="776" width="10.5703125" style="745" customWidth="1"/>
    <col min="777" max="778" width="0" style="745" hidden="1" customWidth="1"/>
    <col min="779" max="779" width="9.140625" style="745"/>
    <col min="780" max="780" width="9.85546875" style="745" customWidth="1"/>
    <col min="781" max="781" width="9.140625" style="745"/>
    <col min="782" max="782" width="9.7109375" style="745" customWidth="1"/>
    <col min="783" max="784" width="0" style="745" hidden="1" customWidth="1"/>
    <col min="785" max="785" width="9.140625" style="745"/>
    <col min="786" max="786" width="10.7109375" style="745" customWidth="1"/>
    <col min="787" max="1025" width="9.140625" style="745"/>
    <col min="1026" max="1026" width="9.5703125" style="745" bestFit="1" customWidth="1"/>
    <col min="1027" max="1028" width="0" style="745" hidden="1" customWidth="1"/>
    <col min="1029" max="1029" width="9.7109375" style="745" customWidth="1"/>
    <col min="1030" max="1030" width="12.7109375" style="745" customWidth="1"/>
    <col min="1031" max="1031" width="10.140625" style="745" customWidth="1"/>
    <col min="1032" max="1032" width="10.5703125" style="745" customWidth="1"/>
    <col min="1033" max="1034" width="0" style="745" hidden="1" customWidth="1"/>
    <col min="1035" max="1035" width="9.140625" style="745"/>
    <col min="1036" max="1036" width="9.85546875" style="745" customWidth="1"/>
    <col min="1037" max="1037" width="9.140625" style="745"/>
    <col min="1038" max="1038" width="9.7109375" style="745" customWidth="1"/>
    <col min="1039" max="1040" width="0" style="745" hidden="1" customWidth="1"/>
    <col min="1041" max="1041" width="9.140625" style="745"/>
    <col min="1042" max="1042" width="10.7109375" style="745" customWidth="1"/>
    <col min="1043" max="1281" width="9.140625" style="745"/>
    <col min="1282" max="1282" width="9.5703125" style="745" bestFit="1" customWidth="1"/>
    <col min="1283" max="1284" width="0" style="745" hidden="1" customWidth="1"/>
    <col min="1285" max="1285" width="9.7109375" style="745" customWidth="1"/>
    <col min="1286" max="1286" width="12.7109375" style="745" customWidth="1"/>
    <col min="1287" max="1287" width="10.140625" style="745" customWidth="1"/>
    <col min="1288" max="1288" width="10.5703125" style="745" customWidth="1"/>
    <col min="1289" max="1290" width="0" style="745" hidden="1" customWidth="1"/>
    <col min="1291" max="1291" width="9.140625" style="745"/>
    <col min="1292" max="1292" width="9.85546875" style="745" customWidth="1"/>
    <col min="1293" max="1293" width="9.140625" style="745"/>
    <col min="1294" max="1294" width="9.7109375" style="745" customWidth="1"/>
    <col min="1295" max="1296" width="0" style="745" hidden="1" customWidth="1"/>
    <col min="1297" max="1297" width="9.140625" style="745"/>
    <col min="1298" max="1298" width="10.7109375" style="745" customWidth="1"/>
    <col min="1299" max="1537" width="9.140625" style="745"/>
    <col min="1538" max="1538" width="9.5703125" style="745" bestFit="1" customWidth="1"/>
    <col min="1539" max="1540" width="0" style="745" hidden="1" customWidth="1"/>
    <col min="1541" max="1541" width="9.7109375" style="745" customWidth="1"/>
    <col min="1542" max="1542" width="12.7109375" style="745" customWidth="1"/>
    <col min="1543" max="1543" width="10.140625" style="745" customWidth="1"/>
    <col min="1544" max="1544" width="10.5703125" style="745" customWidth="1"/>
    <col min="1545" max="1546" width="0" style="745" hidden="1" customWidth="1"/>
    <col min="1547" max="1547" width="9.140625" style="745"/>
    <col min="1548" max="1548" width="9.85546875" style="745" customWidth="1"/>
    <col min="1549" max="1549" width="9.140625" style="745"/>
    <col min="1550" max="1550" width="9.7109375" style="745" customWidth="1"/>
    <col min="1551" max="1552" width="0" style="745" hidden="1" customWidth="1"/>
    <col min="1553" max="1553" width="9.140625" style="745"/>
    <col min="1554" max="1554" width="10.7109375" style="745" customWidth="1"/>
    <col min="1555" max="1793" width="9.140625" style="745"/>
    <col min="1794" max="1794" width="9.5703125" style="745" bestFit="1" customWidth="1"/>
    <col min="1795" max="1796" width="0" style="745" hidden="1" customWidth="1"/>
    <col min="1797" max="1797" width="9.7109375" style="745" customWidth="1"/>
    <col min="1798" max="1798" width="12.7109375" style="745" customWidth="1"/>
    <col min="1799" max="1799" width="10.140625" style="745" customWidth="1"/>
    <col min="1800" max="1800" width="10.5703125" style="745" customWidth="1"/>
    <col min="1801" max="1802" width="0" style="745" hidden="1" customWidth="1"/>
    <col min="1803" max="1803" width="9.140625" style="745"/>
    <col min="1804" max="1804" width="9.85546875" style="745" customWidth="1"/>
    <col min="1805" max="1805" width="9.140625" style="745"/>
    <col min="1806" max="1806" width="9.7109375" style="745" customWidth="1"/>
    <col min="1807" max="1808" width="0" style="745" hidden="1" customWidth="1"/>
    <col min="1809" max="1809" width="9.140625" style="745"/>
    <col min="1810" max="1810" width="10.7109375" style="745" customWidth="1"/>
    <col min="1811" max="2049" width="9.140625" style="745"/>
    <col min="2050" max="2050" width="9.5703125" style="745" bestFit="1" customWidth="1"/>
    <col min="2051" max="2052" width="0" style="745" hidden="1" customWidth="1"/>
    <col min="2053" max="2053" width="9.7109375" style="745" customWidth="1"/>
    <col min="2054" max="2054" width="12.7109375" style="745" customWidth="1"/>
    <col min="2055" max="2055" width="10.140625" style="745" customWidth="1"/>
    <col min="2056" max="2056" width="10.5703125" style="745" customWidth="1"/>
    <col min="2057" max="2058" width="0" style="745" hidden="1" customWidth="1"/>
    <col min="2059" max="2059" width="9.140625" style="745"/>
    <col min="2060" max="2060" width="9.85546875" style="745" customWidth="1"/>
    <col min="2061" max="2061" width="9.140625" style="745"/>
    <col min="2062" max="2062" width="9.7109375" style="745" customWidth="1"/>
    <col min="2063" max="2064" width="0" style="745" hidden="1" customWidth="1"/>
    <col min="2065" max="2065" width="9.140625" style="745"/>
    <col min="2066" max="2066" width="10.7109375" style="745" customWidth="1"/>
    <col min="2067" max="2305" width="9.140625" style="745"/>
    <col min="2306" max="2306" width="9.5703125" style="745" bestFit="1" customWidth="1"/>
    <col min="2307" max="2308" width="0" style="745" hidden="1" customWidth="1"/>
    <col min="2309" max="2309" width="9.7109375" style="745" customWidth="1"/>
    <col min="2310" max="2310" width="12.7109375" style="745" customWidth="1"/>
    <col min="2311" max="2311" width="10.140625" style="745" customWidth="1"/>
    <col min="2312" max="2312" width="10.5703125" style="745" customWidth="1"/>
    <col min="2313" max="2314" width="0" style="745" hidden="1" customWidth="1"/>
    <col min="2315" max="2315" width="9.140625" style="745"/>
    <col min="2316" max="2316" width="9.85546875" style="745" customWidth="1"/>
    <col min="2317" max="2317" width="9.140625" style="745"/>
    <col min="2318" max="2318" width="9.7109375" style="745" customWidth="1"/>
    <col min="2319" max="2320" width="0" style="745" hidden="1" customWidth="1"/>
    <col min="2321" max="2321" width="9.140625" style="745"/>
    <col min="2322" max="2322" width="10.7109375" style="745" customWidth="1"/>
    <col min="2323" max="2561" width="9.140625" style="745"/>
    <col min="2562" max="2562" width="9.5703125" style="745" bestFit="1" customWidth="1"/>
    <col min="2563" max="2564" width="0" style="745" hidden="1" customWidth="1"/>
    <col min="2565" max="2565" width="9.7109375" style="745" customWidth="1"/>
    <col min="2566" max="2566" width="12.7109375" style="745" customWidth="1"/>
    <col min="2567" max="2567" width="10.140625" style="745" customWidth="1"/>
    <col min="2568" max="2568" width="10.5703125" style="745" customWidth="1"/>
    <col min="2569" max="2570" width="0" style="745" hidden="1" customWidth="1"/>
    <col min="2571" max="2571" width="9.140625" style="745"/>
    <col min="2572" max="2572" width="9.85546875" style="745" customWidth="1"/>
    <col min="2573" max="2573" width="9.140625" style="745"/>
    <col min="2574" max="2574" width="9.7109375" style="745" customWidth="1"/>
    <col min="2575" max="2576" width="0" style="745" hidden="1" customWidth="1"/>
    <col min="2577" max="2577" width="9.140625" style="745"/>
    <col min="2578" max="2578" width="10.7109375" style="745" customWidth="1"/>
    <col min="2579" max="2817" width="9.140625" style="745"/>
    <col min="2818" max="2818" width="9.5703125" style="745" bestFit="1" customWidth="1"/>
    <col min="2819" max="2820" width="0" style="745" hidden="1" customWidth="1"/>
    <col min="2821" max="2821" width="9.7109375" style="745" customWidth="1"/>
    <col min="2822" max="2822" width="12.7109375" style="745" customWidth="1"/>
    <col min="2823" max="2823" width="10.140625" style="745" customWidth="1"/>
    <col min="2824" max="2824" width="10.5703125" style="745" customWidth="1"/>
    <col min="2825" max="2826" width="0" style="745" hidden="1" customWidth="1"/>
    <col min="2827" max="2827" width="9.140625" style="745"/>
    <col min="2828" max="2828" width="9.85546875" style="745" customWidth="1"/>
    <col min="2829" max="2829" width="9.140625" style="745"/>
    <col min="2830" max="2830" width="9.7109375" style="745" customWidth="1"/>
    <col min="2831" max="2832" width="0" style="745" hidden="1" customWidth="1"/>
    <col min="2833" max="2833" width="9.140625" style="745"/>
    <col min="2834" max="2834" width="10.7109375" style="745" customWidth="1"/>
    <col min="2835" max="3073" width="9.140625" style="745"/>
    <col min="3074" max="3074" width="9.5703125" style="745" bestFit="1" customWidth="1"/>
    <col min="3075" max="3076" width="0" style="745" hidden="1" customWidth="1"/>
    <col min="3077" max="3077" width="9.7109375" style="745" customWidth="1"/>
    <col min="3078" max="3078" width="12.7109375" style="745" customWidth="1"/>
    <col min="3079" max="3079" width="10.140625" style="745" customWidth="1"/>
    <col min="3080" max="3080" width="10.5703125" style="745" customWidth="1"/>
    <col min="3081" max="3082" width="0" style="745" hidden="1" customWidth="1"/>
    <col min="3083" max="3083" width="9.140625" style="745"/>
    <col min="3084" max="3084" width="9.85546875" style="745" customWidth="1"/>
    <col min="3085" max="3085" width="9.140625" style="745"/>
    <col min="3086" max="3086" width="9.7109375" style="745" customWidth="1"/>
    <col min="3087" max="3088" width="0" style="745" hidden="1" customWidth="1"/>
    <col min="3089" max="3089" width="9.140625" style="745"/>
    <col min="3090" max="3090" width="10.7109375" style="745" customWidth="1"/>
    <col min="3091" max="3329" width="9.140625" style="745"/>
    <col min="3330" max="3330" width="9.5703125" style="745" bestFit="1" customWidth="1"/>
    <col min="3331" max="3332" width="0" style="745" hidden="1" customWidth="1"/>
    <col min="3333" max="3333" width="9.7109375" style="745" customWidth="1"/>
    <col min="3334" max="3334" width="12.7109375" style="745" customWidth="1"/>
    <col min="3335" max="3335" width="10.140625" style="745" customWidth="1"/>
    <col min="3336" max="3336" width="10.5703125" style="745" customWidth="1"/>
    <col min="3337" max="3338" width="0" style="745" hidden="1" customWidth="1"/>
    <col min="3339" max="3339" width="9.140625" style="745"/>
    <col min="3340" max="3340" width="9.85546875" style="745" customWidth="1"/>
    <col min="3341" max="3341" width="9.140625" style="745"/>
    <col min="3342" max="3342" width="9.7109375" style="745" customWidth="1"/>
    <col min="3343" max="3344" width="0" style="745" hidden="1" customWidth="1"/>
    <col min="3345" max="3345" width="9.140625" style="745"/>
    <col min="3346" max="3346" width="10.7109375" style="745" customWidth="1"/>
    <col min="3347" max="3585" width="9.140625" style="745"/>
    <col min="3586" max="3586" width="9.5703125" style="745" bestFit="1" customWidth="1"/>
    <col min="3587" max="3588" width="0" style="745" hidden="1" customWidth="1"/>
    <col min="3589" max="3589" width="9.7109375" style="745" customWidth="1"/>
    <col min="3590" max="3590" width="12.7109375" style="745" customWidth="1"/>
    <col min="3591" max="3591" width="10.140625" style="745" customWidth="1"/>
    <col min="3592" max="3592" width="10.5703125" style="745" customWidth="1"/>
    <col min="3593" max="3594" width="0" style="745" hidden="1" customWidth="1"/>
    <col min="3595" max="3595" width="9.140625" style="745"/>
    <col min="3596" max="3596" width="9.85546875" style="745" customWidth="1"/>
    <col min="3597" max="3597" width="9.140625" style="745"/>
    <col min="3598" max="3598" width="9.7109375" style="745" customWidth="1"/>
    <col min="3599" max="3600" width="0" style="745" hidden="1" customWidth="1"/>
    <col min="3601" max="3601" width="9.140625" style="745"/>
    <col min="3602" max="3602" width="10.7109375" style="745" customWidth="1"/>
    <col min="3603" max="3841" width="9.140625" style="745"/>
    <col min="3842" max="3842" width="9.5703125" style="745" bestFit="1" customWidth="1"/>
    <col min="3843" max="3844" width="0" style="745" hidden="1" customWidth="1"/>
    <col min="3845" max="3845" width="9.7109375" style="745" customWidth="1"/>
    <col min="3846" max="3846" width="12.7109375" style="745" customWidth="1"/>
    <col min="3847" max="3847" width="10.140625" style="745" customWidth="1"/>
    <col min="3848" max="3848" width="10.5703125" style="745" customWidth="1"/>
    <col min="3849" max="3850" width="0" style="745" hidden="1" customWidth="1"/>
    <col min="3851" max="3851" width="9.140625" style="745"/>
    <col min="3852" max="3852" width="9.85546875" style="745" customWidth="1"/>
    <col min="3853" max="3853" width="9.140625" style="745"/>
    <col min="3854" max="3854" width="9.7109375" style="745" customWidth="1"/>
    <col min="3855" max="3856" width="0" style="745" hidden="1" customWidth="1"/>
    <col min="3857" max="3857" width="9.140625" style="745"/>
    <col min="3858" max="3858" width="10.7109375" style="745" customWidth="1"/>
    <col min="3859" max="4097" width="9.140625" style="745"/>
    <col min="4098" max="4098" width="9.5703125" style="745" bestFit="1" customWidth="1"/>
    <col min="4099" max="4100" width="0" style="745" hidden="1" customWidth="1"/>
    <col min="4101" max="4101" width="9.7109375" style="745" customWidth="1"/>
    <col min="4102" max="4102" width="12.7109375" style="745" customWidth="1"/>
    <col min="4103" max="4103" width="10.140625" style="745" customWidth="1"/>
    <col min="4104" max="4104" width="10.5703125" style="745" customWidth="1"/>
    <col min="4105" max="4106" width="0" style="745" hidden="1" customWidth="1"/>
    <col min="4107" max="4107" width="9.140625" style="745"/>
    <col min="4108" max="4108" width="9.85546875" style="745" customWidth="1"/>
    <col min="4109" max="4109" width="9.140625" style="745"/>
    <col min="4110" max="4110" width="9.7109375" style="745" customWidth="1"/>
    <col min="4111" max="4112" width="0" style="745" hidden="1" customWidth="1"/>
    <col min="4113" max="4113" width="9.140625" style="745"/>
    <col min="4114" max="4114" width="10.7109375" style="745" customWidth="1"/>
    <col min="4115" max="4353" width="9.140625" style="745"/>
    <col min="4354" max="4354" width="9.5703125" style="745" bestFit="1" customWidth="1"/>
    <col min="4355" max="4356" width="0" style="745" hidden="1" customWidth="1"/>
    <col min="4357" max="4357" width="9.7109375" style="745" customWidth="1"/>
    <col min="4358" max="4358" width="12.7109375" style="745" customWidth="1"/>
    <col min="4359" max="4359" width="10.140625" style="745" customWidth="1"/>
    <col min="4360" max="4360" width="10.5703125" style="745" customWidth="1"/>
    <col min="4361" max="4362" width="0" style="745" hidden="1" customWidth="1"/>
    <col min="4363" max="4363" width="9.140625" style="745"/>
    <col min="4364" max="4364" width="9.85546875" style="745" customWidth="1"/>
    <col min="4365" max="4365" width="9.140625" style="745"/>
    <col min="4366" max="4366" width="9.7109375" style="745" customWidth="1"/>
    <col min="4367" max="4368" width="0" style="745" hidden="1" customWidth="1"/>
    <col min="4369" max="4369" width="9.140625" style="745"/>
    <col min="4370" max="4370" width="10.7109375" style="745" customWidth="1"/>
    <col min="4371" max="4609" width="9.140625" style="745"/>
    <col min="4610" max="4610" width="9.5703125" style="745" bestFit="1" customWidth="1"/>
    <col min="4611" max="4612" width="0" style="745" hidden="1" customWidth="1"/>
    <col min="4613" max="4613" width="9.7109375" style="745" customWidth="1"/>
    <col min="4614" max="4614" width="12.7109375" style="745" customWidth="1"/>
    <col min="4615" max="4615" width="10.140625" style="745" customWidth="1"/>
    <col min="4616" max="4616" width="10.5703125" style="745" customWidth="1"/>
    <col min="4617" max="4618" width="0" style="745" hidden="1" customWidth="1"/>
    <col min="4619" max="4619" width="9.140625" style="745"/>
    <col min="4620" max="4620" width="9.85546875" style="745" customWidth="1"/>
    <col min="4621" max="4621" width="9.140625" style="745"/>
    <col min="4622" max="4622" width="9.7109375" style="745" customWidth="1"/>
    <col min="4623" max="4624" width="0" style="745" hidden="1" customWidth="1"/>
    <col min="4625" max="4625" width="9.140625" style="745"/>
    <col min="4626" max="4626" width="10.7109375" style="745" customWidth="1"/>
    <col min="4627" max="4865" width="9.140625" style="745"/>
    <col min="4866" max="4866" width="9.5703125" style="745" bestFit="1" customWidth="1"/>
    <col min="4867" max="4868" width="0" style="745" hidden="1" customWidth="1"/>
    <col min="4869" max="4869" width="9.7109375" style="745" customWidth="1"/>
    <col min="4870" max="4870" width="12.7109375" style="745" customWidth="1"/>
    <col min="4871" max="4871" width="10.140625" style="745" customWidth="1"/>
    <col min="4872" max="4872" width="10.5703125" style="745" customWidth="1"/>
    <col min="4873" max="4874" width="0" style="745" hidden="1" customWidth="1"/>
    <col min="4875" max="4875" width="9.140625" style="745"/>
    <col min="4876" max="4876" width="9.85546875" style="745" customWidth="1"/>
    <col min="4877" max="4877" width="9.140625" style="745"/>
    <col min="4878" max="4878" width="9.7109375" style="745" customWidth="1"/>
    <col min="4879" max="4880" width="0" style="745" hidden="1" customWidth="1"/>
    <col min="4881" max="4881" width="9.140625" style="745"/>
    <col min="4882" max="4882" width="10.7109375" style="745" customWidth="1"/>
    <col min="4883" max="5121" width="9.140625" style="745"/>
    <col min="5122" max="5122" width="9.5703125" style="745" bestFit="1" customWidth="1"/>
    <col min="5123" max="5124" width="0" style="745" hidden="1" customWidth="1"/>
    <col min="5125" max="5125" width="9.7109375" style="745" customWidth="1"/>
    <col min="5126" max="5126" width="12.7109375" style="745" customWidth="1"/>
    <col min="5127" max="5127" width="10.140625" style="745" customWidth="1"/>
    <col min="5128" max="5128" width="10.5703125" style="745" customWidth="1"/>
    <col min="5129" max="5130" width="0" style="745" hidden="1" customWidth="1"/>
    <col min="5131" max="5131" width="9.140625" style="745"/>
    <col min="5132" max="5132" width="9.85546875" style="745" customWidth="1"/>
    <col min="5133" max="5133" width="9.140625" style="745"/>
    <col min="5134" max="5134" width="9.7109375" style="745" customWidth="1"/>
    <col min="5135" max="5136" width="0" style="745" hidden="1" customWidth="1"/>
    <col min="5137" max="5137" width="9.140625" style="745"/>
    <col min="5138" max="5138" width="10.7109375" style="745" customWidth="1"/>
    <col min="5139" max="5377" width="9.140625" style="745"/>
    <col min="5378" max="5378" width="9.5703125" style="745" bestFit="1" customWidth="1"/>
    <col min="5379" max="5380" width="0" style="745" hidden="1" customWidth="1"/>
    <col min="5381" max="5381" width="9.7109375" style="745" customWidth="1"/>
    <col min="5382" max="5382" width="12.7109375" style="745" customWidth="1"/>
    <col min="5383" max="5383" width="10.140625" style="745" customWidth="1"/>
    <col min="5384" max="5384" width="10.5703125" style="745" customWidth="1"/>
    <col min="5385" max="5386" width="0" style="745" hidden="1" customWidth="1"/>
    <col min="5387" max="5387" width="9.140625" style="745"/>
    <col min="5388" max="5388" width="9.85546875" style="745" customWidth="1"/>
    <col min="5389" max="5389" width="9.140625" style="745"/>
    <col min="5390" max="5390" width="9.7109375" style="745" customWidth="1"/>
    <col min="5391" max="5392" width="0" style="745" hidden="1" customWidth="1"/>
    <col min="5393" max="5393" width="9.140625" style="745"/>
    <col min="5394" max="5394" width="10.7109375" style="745" customWidth="1"/>
    <col min="5395" max="5633" width="9.140625" style="745"/>
    <col min="5634" max="5634" width="9.5703125" style="745" bestFit="1" customWidth="1"/>
    <col min="5635" max="5636" width="0" style="745" hidden="1" customWidth="1"/>
    <col min="5637" max="5637" width="9.7109375" style="745" customWidth="1"/>
    <col min="5638" max="5638" width="12.7109375" style="745" customWidth="1"/>
    <col min="5639" max="5639" width="10.140625" style="745" customWidth="1"/>
    <col min="5640" max="5640" width="10.5703125" style="745" customWidth="1"/>
    <col min="5641" max="5642" width="0" style="745" hidden="1" customWidth="1"/>
    <col min="5643" max="5643" width="9.140625" style="745"/>
    <col min="5644" max="5644" width="9.85546875" style="745" customWidth="1"/>
    <col min="5645" max="5645" width="9.140625" style="745"/>
    <col min="5646" max="5646" width="9.7109375" style="745" customWidth="1"/>
    <col min="5647" max="5648" width="0" style="745" hidden="1" customWidth="1"/>
    <col min="5649" max="5649" width="9.140625" style="745"/>
    <col min="5650" max="5650" width="10.7109375" style="745" customWidth="1"/>
    <col min="5651" max="5889" width="9.140625" style="745"/>
    <col min="5890" max="5890" width="9.5703125" style="745" bestFit="1" customWidth="1"/>
    <col min="5891" max="5892" width="0" style="745" hidden="1" customWidth="1"/>
    <col min="5893" max="5893" width="9.7109375" style="745" customWidth="1"/>
    <col min="5894" max="5894" width="12.7109375" style="745" customWidth="1"/>
    <col min="5895" max="5895" width="10.140625" style="745" customWidth="1"/>
    <col min="5896" max="5896" width="10.5703125" style="745" customWidth="1"/>
    <col min="5897" max="5898" width="0" style="745" hidden="1" customWidth="1"/>
    <col min="5899" max="5899" width="9.140625" style="745"/>
    <col min="5900" max="5900" width="9.85546875" style="745" customWidth="1"/>
    <col min="5901" max="5901" width="9.140625" style="745"/>
    <col min="5902" max="5902" width="9.7109375" style="745" customWidth="1"/>
    <col min="5903" max="5904" width="0" style="745" hidden="1" customWidth="1"/>
    <col min="5905" max="5905" width="9.140625" style="745"/>
    <col min="5906" max="5906" width="10.7109375" style="745" customWidth="1"/>
    <col min="5907" max="6145" width="9.140625" style="745"/>
    <col min="6146" max="6146" width="9.5703125" style="745" bestFit="1" customWidth="1"/>
    <col min="6147" max="6148" width="0" style="745" hidden="1" customWidth="1"/>
    <col min="6149" max="6149" width="9.7109375" style="745" customWidth="1"/>
    <col min="6150" max="6150" width="12.7109375" style="745" customWidth="1"/>
    <col min="6151" max="6151" width="10.140625" style="745" customWidth="1"/>
    <col min="6152" max="6152" width="10.5703125" style="745" customWidth="1"/>
    <col min="6153" max="6154" width="0" style="745" hidden="1" customWidth="1"/>
    <col min="6155" max="6155" width="9.140625" style="745"/>
    <col min="6156" max="6156" width="9.85546875" style="745" customWidth="1"/>
    <col min="6157" max="6157" width="9.140625" style="745"/>
    <col min="6158" max="6158" width="9.7109375" style="745" customWidth="1"/>
    <col min="6159" max="6160" width="0" style="745" hidden="1" customWidth="1"/>
    <col min="6161" max="6161" width="9.140625" style="745"/>
    <col min="6162" max="6162" width="10.7109375" style="745" customWidth="1"/>
    <col min="6163" max="6401" width="9.140625" style="745"/>
    <col min="6402" max="6402" width="9.5703125" style="745" bestFit="1" customWidth="1"/>
    <col min="6403" max="6404" width="0" style="745" hidden="1" customWidth="1"/>
    <col min="6405" max="6405" width="9.7109375" style="745" customWidth="1"/>
    <col min="6406" max="6406" width="12.7109375" style="745" customWidth="1"/>
    <col min="6407" max="6407" width="10.140625" style="745" customWidth="1"/>
    <col min="6408" max="6408" width="10.5703125" style="745" customWidth="1"/>
    <col min="6409" max="6410" width="0" style="745" hidden="1" customWidth="1"/>
    <col min="6411" max="6411" width="9.140625" style="745"/>
    <col min="6412" max="6412" width="9.85546875" style="745" customWidth="1"/>
    <col min="6413" max="6413" width="9.140625" style="745"/>
    <col min="6414" max="6414" width="9.7109375" style="745" customWidth="1"/>
    <col min="6415" max="6416" width="0" style="745" hidden="1" customWidth="1"/>
    <col min="6417" max="6417" width="9.140625" style="745"/>
    <col min="6418" max="6418" width="10.7109375" style="745" customWidth="1"/>
    <col min="6419" max="6657" width="9.140625" style="745"/>
    <col min="6658" max="6658" width="9.5703125" style="745" bestFit="1" customWidth="1"/>
    <col min="6659" max="6660" width="0" style="745" hidden="1" customWidth="1"/>
    <col min="6661" max="6661" width="9.7109375" style="745" customWidth="1"/>
    <col min="6662" max="6662" width="12.7109375" style="745" customWidth="1"/>
    <col min="6663" max="6663" width="10.140625" style="745" customWidth="1"/>
    <col min="6664" max="6664" width="10.5703125" style="745" customWidth="1"/>
    <col min="6665" max="6666" width="0" style="745" hidden="1" customWidth="1"/>
    <col min="6667" max="6667" width="9.140625" style="745"/>
    <col min="6668" max="6668" width="9.85546875" style="745" customWidth="1"/>
    <col min="6669" max="6669" width="9.140625" style="745"/>
    <col min="6670" max="6670" width="9.7109375" style="745" customWidth="1"/>
    <col min="6671" max="6672" width="0" style="745" hidden="1" customWidth="1"/>
    <col min="6673" max="6673" width="9.140625" style="745"/>
    <col min="6674" max="6674" width="10.7109375" style="745" customWidth="1"/>
    <col min="6675" max="6913" width="9.140625" style="745"/>
    <col min="6914" max="6914" width="9.5703125" style="745" bestFit="1" customWidth="1"/>
    <col min="6915" max="6916" width="0" style="745" hidden="1" customWidth="1"/>
    <col min="6917" max="6917" width="9.7109375" style="745" customWidth="1"/>
    <col min="6918" max="6918" width="12.7109375" style="745" customWidth="1"/>
    <col min="6919" max="6919" width="10.140625" style="745" customWidth="1"/>
    <col min="6920" max="6920" width="10.5703125" style="745" customWidth="1"/>
    <col min="6921" max="6922" width="0" style="745" hidden="1" customWidth="1"/>
    <col min="6923" max="6923" width="9.140625" style="745"/>
    <col min="6924" max="6924" width="9.85546875" style="745" customWidth="1"/>
    <col min="6925" max="6925" width="9.140625" style="745"/>
    <col min="6926" max="6926" width="9.7109375" style="745" customWidth="1"/>
    <col min="6927" max="6928" width="0" style="745" hidden="1" customWidth="1"/>
    <col min="6929" max="6929" width="9.140625" style="745"/>
    <col min="6930" max="6930" width="10.7109375" style="745" customWidth="1"/>
    <col min="6931" max="7169" width="9.140625" style="745"/>
    <col min="7170" max="7170" width="9.5703125" style="745" bestFit="1" customWidth="1"/>
    <col min="7171" max="7172" width="0" style="745" hidden="1" customWidth="1"/>
    <col min="7173" max="7173" width="9.7109375" style="745" customWidth="1"/>
    <col min="7174" max="7174" width="12.7109375" style="745" customWidth="1"/>
    <col min="7175" max="7175" width="10.140625" style="745" customWidth="1"/>
    <col min="7176" max="7176" width="10.5703125" style="745" customWidth="1"/>
    <col min="7177" max="7178" width="0" style="745" hidden="1" customWidth="1"/>
    <col min="7179" max="7179" width="9.140625" style="745"/>
    <col min="7180" max="7180" width="9.85546875" style="745" customWidth="1"/>
    <col min="7181" max="7181" width="9.140625" style="745"/>
    <col min="7182" max="7182" width="9.7109375" style="745" customWidth="1"/>
    <col min="7183" max="7184" width="0" style="745" hidden="1" customWidth="1"/>
    <col min="7185" max="7185" width="9.140625" style="745"/>
    <col min="7186" max="7186" width="10.7109375" style="745" customWidth="1"/>
    <col min="7187" max="7425" width="9.140625" style="745"/>
    <col min="7426" max="7426" width="9.5703125" style="745" bestFit="1" customWidth="1"/>
    <col min="7427" max="7428" width="0" style="745" hidden="1" customWidth="1"/>
    <col min="7429" max="7429" width="9.7109375" style="745" customWidth="1"/>
    <col min="7430" max="7430" width="12.7109375" style="745" customWidth="1"/>
    <col min="7431" max="7431" width="10.140625" style="745" customWidth="1"/>
    <col min="7432" max="7432" width="10.5703125" style="745" customWidth="1"/>
    <col min="7433" max="7434" width="0" style="745" hidden="1" customWidth="1"/>
    <col min="7435" max="7435" width="9.140625" style="745"/>
    <col min="7436" max="7436" width="9.85546875" style="745" customWidth="1"/>
    <col min="7437" max="7437" width="9.140625" style="745"/>
    <col min="7438" max="7438" width="9.7109375" style="745" customWidth="1"/>
    <col min="7439" max="7440" width="0" style="745" hidden="1" customWidth="1"/>
    <col min="7441" max="7441" width="9.140625" style="745"/>
    <col min="7442" max="7442" width="10.7109375" style="745" customWidth="1"/>
    <col min="7443" max="7681" width="9.140625" style="745"/>
    <col min="7682" max="7682" width="9.5703125" style="745" bestFit="1" customWidth="1"/>
    <col min="7683" max="7684" width="0" style="745" hidden="1" customWidth="1"/>
    <col min="7685" max="7685" width="9.7109375" style="745" customWidth="1"/>
    <col min="7686" max="7686" width="12.7109375" style="745" customWidth="1"/>
    <col min="7687" max="7687" width="10.140625" style="745" customWidth="1"/>
    <col min="7688" max="7688" width="10.5703125" style="745" customWidth="1"/>
    <col min="7689" max="7690" width="0" style="745" hidden="1" customWidth="1"/>
    <col min="7691" max="7691" width="9.140625" style="745"/>
    <col min="7692" max="7692" width="9.85546875" style="745" customWidth="1"/>
    <col min="7693" max="7693" width="9.140625" style="745"/>
    <col min="7694" max="7694" width="9.7109375" style="745" customWidth="1"/>
    <col min="7695" max="7696" width="0" style="745" hidden="1" customWidth="1"/>
    <col min="7697" max="7697" width="9.140625" style="745"/>
    <col min="7698" max="7698" width="10.7109375" style="745" customWidth="1"/>
    <col min="7699" max="7937" width="9.140625" style="745"/>
    <col min="7938" max="7938" width="9.5703125" style="745" bestFit="1" customWidth="1"/>
    <col min="7939" max="7940" width="0" style="745" hidden="1" customWidth="1"/>
    <col min="7941" max="7941" width="9.7109375" style="745" customWidth="1"/>
    <col min="7942" max="7942" width="12.7109375" style="745" customWidth="1"/>
    <col min="7943" max="7943" width="10.140625" style="745" customWidth="1"/>
    <col min="7944" max="7944" width="10.5703125" style="745" customWidth="1"/>
    <col min="7945" max="7946" width="0" style="745" hidden="1" customWidth="1"/>
    <col min="7947" max="7947" width="9.140625" style="745"/>
    <col min="7948" max="7948" width="9.85546875" style="745" customWidth="1"/>
    <col min="7949" max="7949" width="9.140625" style="745"/>
    <col min="7950" max="7950" width="9.7109375" style="745" customWidth="1"/>
    <col min="7951" max="7952" width="0" style="745" hidden="1" customWidth="1"/>
    <col min="7953" max="7953" width="9.140625" style="745"/>
    <col min="7954" max="7954" width="10.7109375" style="745" customWidth="1"/>
    <col min="7955" max="8193" width="9.140625" style="745"/>
    <col min="8194" max="8194" width="9.5703125" style="745" bestFit="1" customWidth="1"/>
    <col min="8195" max="8196" width="0" style="745" hidden="1" customWidth="1"/>
    <col min="8197" max="8197" width="9.7109375" style="745" customWidth="1"/>
    <col min="8198" max="8198" width="12.7109375" style="745" customWidth="1"/>
    <col min="8199" max="8199" width="10.140625" style="745" customWidth="1"/>
    <col min="8200" max="8200" width="10.5703125" style="745" customWidth="1"/>
    <col min="8201" max="8202" width="0" style="745" hidden="1" customWidth="1"/>
    <col min="8203" max="8203" width="9.140625" style="745"/>
    <col min="8204" max="8204" width="9.85546875" style="745" customWidth="1"/>
    <col min="8205" max="8205" width="9.140625" style="745"/>
    <col min="8206" max="8206" width="9.7109375" style="745" customWidth="1"/>
    <col min="8207" max="8208" width="0" style="745" hidden="1" customWidth="1"/>
    <col min="8209" max="8209" width="9.140625" style="745"/>
    <col min="8210" max="8210" width="10.7109375" style="745" customWidth="1"/>
    <col min="8211" max="8449" width="9.140625" style="745"/>
    <col min="8450" max="8450" width="9.5703125" style="745" bestFit="1" customWidth="1"/>
    <col min="8451" max="8452" width="0" style="745" hidden="1" customWidth="1"/>
    <col min="8453" max="8453" width="9.7109375" style="745" customWidth="1"/>
    <col min="8454" max="8454" width="12.7109375" style="745" customWidth="1"/>
    <col min="8455" max="8455" width="10.140625" style="745" customWidth="1"/>
    <col min="8456" max="8456" width="10.5703125" style="745" customWidth="1"/>
    <col min="8457" max="8458" width="0" style="745" hidden="1" customWidth="1"/>
    <col min="8459" max="8459" width="9.140625" style="745"/>
    <col min="8460" max="8460" width="9.85546875" style="745" customWidth="1"/>
    <col min="8461" max="8461" width="9.140625" style="745"/>
    <col min="8462" max="8462" width="9.7109375" style="745" customWidth="1"/>
    <col min="8463" max="8464" width="0" style="745" hidden="1" customWidth="1"/>
    <col min="8465" max="8465" width="9.140625" style="745"/>
    <col min="8466" max="8466" width="10.7109375" style="745" customWidth="1"/>
    <col min="8467" max="8705" width="9.140625" style="745"/>
    <col min="8706" max="8706" width="9.5703125" style="745" bestFit="1" customWidth="1"/>
    <col min="8707" max="8708" width="0" style="745" hidden="1" customWidth="1"/>
    <col min="8709" max="8709" width="9.7109375" style="745" customWidth="1"/>
    <col min="8710" max="8710" width="12.7109375" style="745" customWidth="1"/>
    <col min="8711" max="8711" width="10.140625" style="745" customWidth="1"/>
    <col min="8712" max="8712" width="10.5703125" style="745" customWidth="1"/>
    <col min="8713" max="8714" width="0" style="745" hidden="1" customWidth="1"/>
    <col min="8715" max="8715" width="9.140625" style="745"/>
    <col min="8716" max="8716" width="9.85546875" style="745" customWidth="1"/>
    <col min="8717" max="8717" width="9.140625" style="745"/>
    <col min="8718" max="8718" width="9.7109375" style="745" customWidth="1"/>
    <col min="8719" max="8720" width="0" style="745" hidden="1" customWidth="1"/>
    <col min="8721" max="8721" width="9.140625" style="745"/>
    <col min="8722" max="8722" width="10.7109375" style="745" customWidth="1"/>
    <col min="8723" max="8961" width="9.140625" style="745"/>
    <col min="8962" max="8962" width="9.5703125" style="745" bestFit="1" customWidth="1"/>
    <col min="8963" max="8964" width="0" style="745" hidden="1" customWidth="1"/>
    <col min="8965" max="8965" width="9.7109375" style="745" customWidth="1"/>
    <col min="8966" max="8966" width="12.7109375" style="745" customWidth="1"/>
    <col min="8967" max="8967" width="10.140625" style="745" customWidth="1"/>
    <col min="8968" max="8968" width="10.5703125" style="745" customWidth="1"/>
    <col min="8969" max="8970" width="0" style="745" hidden="1" customWidth="1"/>
    <col min="8971" max="8971" width="9.140625" style="745"/>
    <col min="8972" max="8972" width="9.85546875" style="745" customWidth="1"/>
    <col min="8973" max="8973" width="9.140625" style="745"/>
    <col min="8974" max="8974" width="9.7109375" style="745" customWidth="1"/>
    <col min="8975" max="8976" width="0" style="745" hidden="1" customWidth="1"/>
    <col min="8977" max="8977" width="9.140625" style="745"/>
    <col min="8978" max="8978" width="10.7109375" style="745" customWidth="1"/>
    <col min="8979" max="9217" width="9.140625" style="745"/>
    <col min="9218" max="9218" width="9.5703125" style="745" bestFit="1" customWidth="1"/>
    <col min="9219" max="9220" width="0" style="745" hidden="1" customWidth="1"/>
    <col min="9221" max="9221" width="9.7109375" style="745" customWidth="1"/>
    <col min="9222" max="9222" width="12.7109375" style="745" customWidth="1"/>
    <col min="9223" max="9223" width="10.140625" style="745" customWidth="1"/>
    <col min="9224" max="9224" width="10.5703125" style="745" customWidth="1"/>
    <col min="9225" max="9226" width="0" style="745" hidden="1" customWidth="1"/>
    <col min="9227" max="9227" width="9.140625" style="745"/>
    <col min="9228" max="9228" width="9.85546875" style="745" customWidth="1"/>
    <col min="9229" max="9229" width="9.140625" style="745"/>
    <col min="9230" max="9230" width="9.7109375" style="745" customWidth="1"/>
    <col min="9231" max="9232" width="0" style="745" hidden="1" customWidth="1"/>
    <col min="9233" max="9233" width="9.140625" style="745"/>
    <col min="9234" max="9234" width="10.7109375" style="745" customWidth="1"/>
    <col min="9235" max="9473" width="9.140625" style="745"/>
    <col min="9474" max="9474" width="9.5703125" style="745" bestFit="1" customWidth="1"/>
    <col min="9475" max="9476" width="0" style="745" hidden="1" customWidth="1"/>
    <col min="9477" max="9477" width="9.7109375" style="745" customWidth="1"/>
    <col min="9478" max="9478" width="12.7109375" style="745" customWidth="1"/>
    <col min="9479" max="9479" width="10.140625" style="745" customWidth="1"/>
    <col min="9480" max="9480" width="10.5703125" style="745" customWidth="1"/>
    <col min="9481" max="9482" width="0" style="745" hidden="1" customWidth="1"/>
    <col min="9483" max="9483" width="9.140625" style="745"/>
    <col min="9484" max="9484" width="9.85546875" style="745" customWidth="1"/>
    <col min="9485" max="9485" width="9.140625" style="745"/>
    <col min="9486" max="9486" width="9.7109375" style="745" customWidth="1"/>
    <col min="9487" max="9488" width="0" style="745" hidden="1" customWidth="1"/>
    <col min="9489" max="9489" width="9.140625" style="745"/>
    <col min="9490" max="9490" width="10.7109375" style="745" customWidth="1"/>
    <col min="9491" max="9729" width="9.140625" style="745"/>
    <col min="9730" max="9730" width="9.5703125" style="745" bestFit="1" customWidth="1"/>
    <col min="9731" max="9732" width="0" style="745" hidden="1" customWidth="1"/>
    <col min="9733" max="9733" width="9.7109375" style="745" customWidth="1"/>
    <col min="9734" max="9734" width="12.7109375" style="745" customWidth="1"/>
    <col min="9735" max="9735" width="10.140625" style="745" customWidth="1"/>
    <col min="9736" max="9736" width="10.5703125" style="745" customWidth="1"/>
    <col min="9737" max="9738" width="0" style="745" hidden="1" customWidth="1"/>
    <col min="9739" max="9739" width="9.140625" style="745"/>
    <col min="9740" max="9740" width="9.85546875" style="745" customWidth="1"/>
    <col min="9741" max="9741" width="9.140625" style="745"/>
    <col min="9742" max="9742" width="9.7109375" style="745" customWidth="1"/>
    <col min="9743" max="9744" width="0" style="745" hidden="1" customWidth="1"/>
    <col min="9745" max="9745" width="9.140625" style="745"/>
    <col min="9746" max="9746" width="10.7109375" style="745" customWidth="1"/>
    <col min="9747" max="9985" width="9.140625" style="745"/>
    <col min="9986" max="9986" width="9.5703125" style="745" bestFit="1" customWidth="1"/>
    <col min="9987" max="9988" width="0" style="745" hidden="1" customWidth="1"/>
    <col min="9989" max="9989" width="9.7109375" style="745" customWidth="1"/>
    <col min="9990" max="9990" width="12.7109375" style="745" customWidth="1"/>
    <col min="9991" max="9991" width="10.140625" style="745" customWidth="1"/>
    <col min="9992" max="9992" width="10.5703125" style="745" customWidth="1"/>
    <col min="9993" max="9994" width="0" style="745" hidden="1" customWidth="1"/>
    <col min="9995" max="9995" width="9.140625" style="745"/>
    <col min="9996" max="9996" width="9.85546875" style="745" customWidth="1"/>
    <col min="9997" max="9997" width="9.140625" style="745"/>
    <col min="9998" max="9998" width="9.7109375" style="745" customWidth="1"/>
    <col min="9999" max="10000" width="0" style="745" hidden="1" customWidth="1"/>
    <col min="10001" max="10001" width="9.140625" style="745"/>
    <col min="10002" max="10002" width="10.7109375" style="745" customWidth="1"/>
    <col min="10003" max="10241" width="9.140625" style="745"/>
    <col min="10242" max="10242" width="9.5703125" style="745" bestFit="1" customWidth="1"/>
    <col min="10243" max="10244" width="0" style="745" hidden="1" customWidth="1"/>
    <col min="10245" max="10245" width="9.7109375" style="745" customWidth="1"/>
    <col min="10246" max="10246" width="12.7109375" style="745" customWidth="1"/>
    <col min="10247" max="10247" width="10.140625" style="745" customWidth="1"/>
    <col min="10248" max="10248" width="10.5703125" style="745" customWidth="1"/>
    <col min="10249" max="10250" width="0" style="745" hidden="1" customWidth="1"/>
    <col min="10251" max="10251" width="9.140625" style="745"/>
    <col min="10252" max="10252" width="9.85546875" style="745" customWidth="1"/>
    <col min="10253" max="10253" width="9.140625" style="745"/>
    <col min="10254" max="10254" width="9.7109375" style="745" customWidth="1"/>
    <col min="10255" max="10256" width="0" style="745" hidden="1" customWidth="1"/>
    <col min="10257" max="10257" width="9.140625" style="745"/>
    <col min="10258" max="10258" width="10.7109375" style="745" customWidth="1"/>
    <col min="10259" max="10497" width="9.140625" style="745"/>
    <col min="10498" max="10498" width="9.5703125" style="745" bestFit="1" customWidth="1"/>
    <col min="10499" max="10500" width="0" style="745" hidden="1" customWidth="1"/>
    <col min="10501" max="10501" width="9.7109375" style="745" customWidth="1"/>
    <col min="10502" max="10502" width="12.7109375" style="745" customWidth="1"/>
    <col min="10503" max="10503" width="10.140625" style="745" customWidth="1"/>
    <col min="10504" max="10504" width="10.5703125" style="745" customWidth="1"/>
    <col min="10505" max="10506" width="0" style="745" hidden="1" customWidth="1"/>
    <col min="10507" max="10507" width="9.140625" style="745"/>
    <col min="10508" max="10508" width="9.85546875" style="745" customWidth="1"/>
    <col min="10509" max="10509" width="9.140625" style="745"/>
    <col min="10510" max="10510" width="9.7109375" style="745" customWidth="1"/>
    <col min="10511" max="10512" width="0" style="745" hidden="1" customWidth="1"/>
    <col min="10513" max="10513" width="9.140625" style="745"/>
    <col min="10514" max="10514" width="10.7109375" style="745" customWidth="1"/>
    <col min="10515" max="10753" width="9.140625" style="745"/>
    <col min="10754" max="10754" width="9.5703125" style="745" bestFit="1" customWidth="1"/>
    <col min="10755" max="10756" width="0" style="745" hidden="1" customWidth="1"/>
    <col min="10757" max="10757" width="9.7109375" style="745" customWidth="1"/>
    <col min="10758" max="10758" width="12.7109375" style="745" customWidth="1"/>
    <col min="10759" max="10759" width="10.140625" style="745" customWidth="1"/>
    <col min="10760" max="10760" width="10.5703125" style="745" customWidth="1"/>
    <col min="10761" max="10762" width="0" style="745" hidden="1" customWidth="1"/>
    <col min="10763" max="10763" width="9.140625" style="745"/>
    <col min="10764" max="10764" width="9.85546875" style="745" customWidth="1"/>
    <col min="10765" max="10765" width="9.140625" style="745"/>
    <col min="10766" max="10766" width="9.7109375" style="745" customWidth="1"/>
    <col min="10767" max="10768" width="0" style="745" hidden="1" customWidth="1"/>
    <col min="10769" max="10769" width="9.140625" style="745"/>
    <col min="10770" max="10770" width="10.7109375" style="745" customWidth="1"/>
    <col min="10771" max="11009" width="9.140625" style="745"/>
    <col min="11010" max="11010" width="9.5703125" style="745" bestFit="1" customWidth="1"/>
    <col min="11011" max="11012" width="0" style="745" hidden="1" customWidth="1"/>
    <col min="11013" max="11013" width="9.7109375" style="745" customWidth="1"/>
    <col min="11014" max="11014" width="12.7109375" style="745" customWidth="1"/>
    <col min="11015" max="11015" width="10.140625" style="745" customWidth="1"/>
    <col min="11016" max="11016" width="10.5703125" style="745" customWidth="1"/>
    <col min="11017" max="11018" width="0" style="745" hidden="1" customWidth="1"/>
    <col min="11019" max="11019" width="9.140625" style="745"/>
    <col min="11020" max="11020" width="9.85546875" style="745" customWidth="1"/>
    <col min="11021" max="11021" width="9.140625" style="745"/>
    <col min="11022" max="11022" width="9.7109375" style="745" customWidth="1"/>
    <col min="11023" max="11024" width="0" style="745" hidden="1" customWidth="1"/>
    <col min="11025" max="11025" width="9.140625" style="745"/>
    <col min="11026" max="11026" width="10.7109375" style="745" customWidth="1"/>
    <col min="11027" max="11265" width="9.140625" style="745"/>
    <col min="11266" max="11266" width="9.5703125" style="745" bestFit="1" customWidth="1"/>
    <col min="11267" max="11268" width="0" style="745" hidden="1" customWidth="1"/>
    <col min="11269" max="11269" width="9.7109375" style="745" customWidth="1"/>
    <col min="11270" max="11270" width="12.7109375" style="745" customWidth="1"/>
    <col min="11271" max="11271" width="10.140625" style="745" customWidth="1"/>
    <col min="11272" max="11272" width="10.5703125" style="745" customWidth="1"/>
    <col min="11273" max="11274" width="0" style="745" hidden="1" customWidth="1"/>
    <col min="11275" max="11275" width="9.140625" style="745"/>
    <col min="11276" max="11276" width="9.85546875" style="745" customWidth="1"/>
    <col min="11277" max="11277" width="9.140625" style="745"/>
    <col min="11278" max="11278" width="9.7109375" style="745" customWidth="1"/>
    <col min="11279" max="11280" width="0" style="745" hidden="1" customWidth="1"/>
    <col min="11281" max="11281" width="9.140625" style="745"/>
    <col min="11282" max="11282" width="10.7109375" style="745" customWidth="1"/>
    <col min="11283" max="11521" width="9.140625" style="745"/>
    <col min="11522" max="11522" width="9.5703125" style="745" bestFit="1" customWidth="1"/>
    <col min="11523" max="11524" width="0" style="745" hidden="1" customWidth="1"/>
    <col min="11525" max="11525" width="9.7109375" style="745" customWidth="1"/>
    <col min="11526" max="11526" width="12.7109375" style="745" customWidth="1"/>
    <col min="11527" max="11527" width="10.140625" style="745" customWidth="1"/>
    <col min="11528" max="11528" width="10.5703125" style="745" customWidth="1"/>
    <col min="11529" max="11530" width="0" style="745" hidden="1" customWidth="1"/>
    <col min="11531" max="11531" width="9.140625" style="745"/>
    <col min="11532" max="11532" width="9.85546875" style="745" customWidth="1"/>
    <col min="11533" max="11533" width="9.140625" style="745"/>
    <col min="11534" max="11534" width="9.7109375" style="745" customWidth="1"/>
    <col min="11535" max="11536" width="0" style="745" hidden="1" customWidth="1"/>
    <col min="11537" max="11537" width="9.140625" style="745"/>
    <col min="11538" max="11538" width="10.7109375" style="745" customWidth="1"/>
    <col min="11539" max="11777" width="9.140625" style="745"/>
    <col min="11778" max="11778" width="9.5703125" style="745" bestFit="1" customWidth="1"/>
    <col min="11779" max="11780" width="0" style="745" hidden="1" customWidth="1"/>
    <col min="11781" max="11781" width="9.7109375" style="745" customWidth="1"/>
    <col min="11782" max="11782" width="12.7109375" style="745" customWidth="1"/>
    <col min="11783" max="11783" width="10.140625" style="745" customWidth="1"/>
    <col min="11784" max="11784" width="10.5703125" style="745" customWidth="1"/>
    <col min="11785" max="11786" width="0" style="745" hidden="1" customWidth="1"/>
    <col min="11787" max="11787" width="9.140625" style="745"/>
    <col min="11788" max="11788" width="9.85546875" style="745" customWidth="1"/>
    <col min="11789" max="11789" width="9.140625" style="745"/>
    <col min="11790" max="11790" width="9.7109375" style="745" customWidth="1"/>
    <col min="11791" max="11792" width="0" style="745" hidden="1" customWidth="1"/>
    <col min="11793" max="11793" width="9.140625" style="745"/>
    <col min="11794" max="11794" width="10.7109375" style="745" customWidth="1"/>
    <col min="11795" max="12033" width="9.140625" style="745"/>
    <col min="12034" max="12034" width="9.5703125" style="745" bestFit="1" customWidth="1"/>
    <col min="12035" max="12036" width="0" style="745" hidden="1" customWidth="1"/>
    <col min="12037" max="12037" width="9.7109375" style="745" customWidth="1"/>
    <col min="12038" max="12038" width="12.7109375" style="745" customWidth="1"/>
    <col min="12039" max="12039" width="10.140625" style="745" customWidth="1"/>
    <col min="12040" max="12040" width="10.5703125" style="745" customWidth="1"/>
    <col min="12041" max="12042" width="0" style="745" hidden="1" customWidth="1"/>
    <col min="12043" max="12043" width="9.140625" style="745"/>
    <col min="12044" max="12044" width="9.85546875" style="745" customWidth="1"/>
    <col min="12045" max="12045" width="9.140625" style="745"/>
    <col min="12046" max="12046" width="9.7109375" style="745" customWidth="1"/>
    <col min="12047" max="12048" width="0" style="745" hidden="1" customWidth="1"/>
    <col min="12049" max="12049" width="9.140625" style="745"/>
    <col min="12050" max="12050" width="10.7109375" style="745" customWidth="1"/>
    <col min="12051" max="12289" width="9.140625" style="745"/>
    <col min="12290" max="12290" width="9.5703125" style="745" bestFit="1" customWidth="1"/>
    <col min="12291" max="12292" width="0" style="745" hidden="1" customWidth="1"/>
    <col min="12293" max="12293" width="9.7109375" style="745" customWidth="1"/>
    <col min="12294" max="12294" width="12.7109375" style="745" customWidth="1"/>
    <col min="12295" max="12295" width="10.140625" style="745" customWidth="1"/>
    <col min="12296" max="12296" width="10.5703125" style="745" customWidth="1"/>
    <col min="12297" max="12298" width="0" style="745" hidden="1" customWidth="1"/>
    <col min="12299" max="12299" width="9.140625" style="745"/>
    <col min="12300" max="12300" width="9.85546875" style="745" customWidth="1"/>
    <col min="12301" max="12301" width="9.140625" style="745"/>
    <col min="12302" max="12302" width="9.7109375" style="745" customWidth="1"/>
    <col min="12303" max="12304" width="0" style="745" hidden="1" customWidth="1"/>
    <col min="12305" max="12305" width="9.140625" style="745"/>
    <col min="12306" max="12306" width="10.7109375" style="745" customWidth="1"/>
    <col min="12307" max="12545" width="9.140625" style="745"/>
    <col min="12546" max="12546" width="9.5703125" style="745" bestFit="1" customWidth="1"/>
    <col min="12547" max="12548" width="0" style="745" hidden="1" customWidth="1"/>
    <col min="12549" max="12549" width="9.7109375" style="745" customWidth="1"/>
    <col min="12550" max="12550" width="12.7109375" style="745" customWidth="1"/>
    <col min="12551" max="12551" width="10.140625" style="745" customWidth="1"/>
    <col min="12552" max="12552" width="10.5703125" style="745" customWidth="1"/>
    <col min="12553" max="12554" width="0" style="745" hidden="1" customWidth="1"/>
    <col min="12555" max="12555" width="9.140625" style="745"/>
    <col min="12556" max="12556" width="9.85546875" style="745" customWidth="1"/>
    <col min="12557" max="12557" width="9.140625" style="745"/>
    <col min="12558" max="12558" width="9.7109375" style="745" customWidth="1"/>
    <col min="12559" max="12560" width="0" style="745" hidden="1" customWidth="1"/>
    <col min="12561" max="12561" width="9.140625" style="745"/>
    <col min="12562" max="12562" width="10.7109375" style="745" customWidth="1"/>
    <col min="12563" max="12801" width="9.140625" style="745"/>
    <col min="12802" max="12802" width="9.5703125" style="745" bestFit="1" customWidth="1"/>
    <col min="12803" max="12804" width="0" style="745" hidden="1" customWidth="1"/>
    <col min="12805" max="12805" width="9.7109375" style="745" customWidth="1"/>
    <col min="12806" max="12806" width="12.7109375" style="745" customWidth="1"/>
    <col min="12807" max="12807" width="10.140625" style="745" customWidth="1"/>
    <col min="12808" max="12808" width="10.5703125" style="745" customWidth="1"/>
    <col min="12809" max="12810" width="0" style="745" hidden="1" customWidth="1"/>
    <col min="12811" max="12811" width="9.140625" style="745"/>
    <col min="12812" max="12812" width="9.85546875" style="745" customWidth="1"/>
    <col min="12813" max="12813" width="9.140625" style="745"/>
    <col min="12814" max="12814" width="9.7109375" style="745" customWidth="1"/>
    <col min="12815" max="12816" width="0" style="745" hidden="1" customWidth="1"/>
    <col min="12817" max="12817" width="9.140625" style="745"/>
    <col min="12818" max="12818" width="10.7109375" style="745" customWidth="1"/>
    <col min="12819" max="13057" width="9.140625" style="745"/>
    <col min="13058" max="13058" width="9.5703125" style="745" bestFit="1" customWidth="1"/>
    <col min="13059" max="13060" width="0" style="745" hidden="1" customWidth="1"/>
    <col min="13061" max="13061" width="9.7109375" style="745" customWidth="1"/>
    <col min="13062" max="13062" width="12.7109375" style="745" customWidth="1"/>
    <col min="13063" max="13063" width="10.140625" style="745" customWidth="1"/>
    <col min="13064" max="13064" width="10.5703125" style="745" customWidth="1"/>
    <col min="13065" max="13066" width="0" style="745" hidden="1" customWidth="1"/>
    <col min="13067" max="13067" width="9.140625" style="745"/>
    <col min="13068" max="13068" width="9.85546875" style="745" customWidth="1"/>
    <col min="13069" max="13069" width="9.140625" style="745"/>
    <col min="13070" max="13070" width="9.7109375" style="745" customWidth="1"/>
    <col min="13071" max="13072" width="0" style="745" hidden="1" customWidth="1"/>
    <col min="13073" max="13073" width="9.140625" style="745"/>
    <col min="13074" max="13074" width="10.7109375" style="745" customWidth="1"/>
    <col min="13075" max="13313" width="9.140625" style="745"/>
    <col min="13314" max="13314" width="9.5703125" style="745" bestFit="1" customWidth="1"/>
    <col min="13315" max="13316" width="0" style="745" hidden="1" customWidth="1"/>
    <col min="13317" max="13317" width="9.7109375" style="745" customWidth="1"/>
    <col min="13318" max="13318" width="12.7109375" style="745" customWidth="1"/>
    <col min="13319" max="13319" width="10.140625" style="745" customWidth="1"/>
    <col min="13320" max="13320" width="10.5703125" style="745" customWidth="1"/>
    <col min="13321" max="13322" width="0" style="745" hidden="1" customWidth="1"/>
    <col min="13323" max="13323" width="9.140625" style="745"/>
    <col min="13324" max="13324" width="9.85546875" style="745" customWidth="1"/>
    <col min="13325" max="13325" width="9.140625" style="745"/>
    <col min="13326" max="13326" width="9.7109375" style="745" customWidth="1"/>
    <col min="13327" max="13328" width="0" style="745" hidden="1" customWidth="1"/>
    <col min="13329" max="13329" width="9.140625" style="745"/>
    <col min="13330" max="13330" width="10.7109375" style="745" customWidth="1"/>
    <col min="13331" max="13569" width="9.140625" style="745"/>
    <col min="13570" max="13570" width="9.5703125" style="745" bestFit="1" customWidth="1"/>
    <col min="13571" max="13572" width="0" style="745" hidden="1" customWidth="1"/>
    <col min="13573" max="13573" width="9.7109375" style="745" customWidth="1"/>
    <col min="13574" max="13574" width="12.7109375" style="745" customWidth="1"/>
    <col min="13575" max="13575" width="10.140625" style="745" customWidth="1"/>
    <col min="13576" max="13576" width="10.5703125" style="745" customWidth="1"/>
    <col min="13577" max="13578" width="0" style="745" hidden="1" customWidth="1"/>
    <col min="13579" max="13579" width="9.140625" style="745"/>
    <col min="13580" max="13580" width="9.85546875" style="745" customWidth="1"/>
    <col min="13581" max="13581" width="9.140625" style="745"/>
    <col min="13582" max="13582" width="9.7109375" style="745" customWidth="1"/>
    <col min="13583" max="13584" width="0" style="745" hidden="1" customWidth="1"/>
    <col min="13585" max="13585" width="9.140625" style="745"/>
    <col min="13586" max="13586" width="10.7109375" style="745" customWidth="1"/>
    <col min="13587" max="13825" width="9.140625" style="745"/>
    <col min="13826" max="13826" width="9.5703125" style="745" bestFit="1" customWidth="1"/>
    <col min="13827" max="13828" width="0" style="745" hidden="1" customWidth="1"/>
    <col min="13829" max="13829" width="9.7109375" style="745" customWidth="1"/>
    <col min="13830" max="13830" width="12.7109375" style="745" customWidth="1"/>
    <col min="13831" max="13831" width="10.140625" style="745" customWidth="1"/>
    <col min="13832" max="13832" width="10.5703125" style="745" customWidth="1"/>
    <col min="13833" max="13834" width="0" style="745" hidden="1" customWidth="1"/>
    <col min="13835" max="13835" width="9.140625" style="745"/>
    <col min="13836" max="13836" width="9.85546875" style="745" customWidth="1"/>
    <col min="13837" max="13837" width="9.140625" style="745"/>
    <col min="13838" max="13838" width="9.7109375" style="745" customWidth="1"/>
    <col min="13839" max="13840" width="0" style="745" hidden="1" customWidth="1"/>
    <col min="13841" max="13841" width="9.140625" style="745"/>
    <col min="13842" max="13842" width="10.7109375" style="745" customWidth="1"/>
    <col min="13843" max="14081" width="9.140625" style="745"/>
    <col min="14082" max="14082" width="9.5703125" style="745" bestFit="1" customWidth="1"/>
    <col min="14083" max="14084" width="0" style="745" hidden="1" customWidth="1"/>
    <col min="14085" max="14085" width="9.7109375" style="745" customWidth="1"/>
    <col min="14086" max="14086" width="12.7109375" style="745" customWidth="1"/>
    <col min="14087" max="14087" width="10.140625" style="745" customWidth="1"/>
    <col min="14088" max="14088" width="10.5703125" style="745" customWidth="1"/>
    <col min="14089" max="14090" width="0" style="745" hidden="1" customWidth="1"/>
    <col min="14091" max="14091" width="9.140625" style="745"/>
    <col min="14092" max="14092" width="9.85546875" style="745" customWidth="1"/>
    <col min="14093" max="14093" width="9.140625" style="745"/>
    <col min="14094" max="14094" width="9.7109375" style="745" customWidth="1"/>
    <col min="14095" max="14096" width="0" style="745" hidden="1" customWidth="1"/>
    <col min="14097" max="14097" width="9.140625" style="745"/>
    <col min="14098" max="14098" width="10.7109375" style="745" customWidth="1"/>
    <col min="14099" max="14337" width="9.140625" style="745"/>
    <col min="14338" max="14338" width="9.5703125" style="745" bestFit="1" customWidth="1"/>
    <col min="14339" max="14340" width="0" style="745" hidden="1" customWidth="1"/>
    <col min="14341" max="14341" width="9.7109375" style="745" customWidth="1"/>
    <col min="14342" max="14342" width="12.7109375" style="745" customWidth="1"/>
    <col min="14343" max="14343" width="10.140625" style="745" customWidth="1"/>
    <col min="14344" max="14344" width="10.5703125" style="745" customWidth="1"/>
    <col min="14345" max="14346" width="0" style="745" hidden="1" customWidth="1"/>
    <col min="14347" max="14347" width="9.140625" style="745"/>
    <col min="14348" max="14348" width="9.85546875" style="745" customWidth="1"/>
    <col min="14349" max="14349" width="9.140625" style="745"/>
    <col min="14350" max="14350" width="9.7109375" style="745" customWidth="1"/>
    <col min="14351" max="14352" width="0" style="745" hidden="1" customWidth="1"/>
    <col min="14353" max="14353" width="9.140625" style="745"/>
    <col min="14354" max="14354" width="10.7109375" style="745" customWidth="1"/>
    <col min="14355" max="14593" width="9.140625" style="745"/>
    <col min="14594" max="14594" width="9.5703125" style="745" bestFit="1" customWidth="1"/>
    <col min="14595" max="14596" width="0" style="745" hidden="1" customWidth="1"/>
    <col min="14597" max="14597" width="9.7109375" style="745" customWidth="1"/>
    <col min="14598" max="14598" width="12.7109375" style="745" customWidth="1"/>
    <col min="14599" max="14599" width="10.140625" style="745" customWidth="1"/>
    <col min="14600" max="14600" width="10.5703125" style="745" customWidth="1"/>
    <col min="14601" max="14602" width="0" style="745" hidden="1" customWidth="1"/>
    <col min="14603" max="14603" width="9.140625" style="745"/>
    <col min="14604" max="14604" width="9.85546875" style="745" customWidth="1"/>
    <col min="14605" max="14605" width="9.140625" style="745"/>
    <col min="14606" max="14606" width="9.7109375" style="745" customWidth="1"/>
    <col min="14607" max="14608" width="0" style="745" hidden="1" customWidth="1"/>
    <col min="14609" max="14609" width="9.140625" style="745"/>
    <col min="14610" max="14610" width="10.7109375" style="745" customWidth="1"/>
    <col min="14611" max="14849" width="9.140625" style="745"/>
    <col min="14850" max="14850" width="9.5703125" style="745" bestFit="1" customWidth="1"/>
    <col min="14851" max="14852" width="0" style="745" hidden="1" customWidth="1"/>
    <col min="14853" max="14853" width="9.7109375" style="745" customWidth="1"/>
    <col min="14854" max="14854" width="12.7109375" style="745" customWidth="1"/>
    <col min="14855" max="14855" width="10.140625" style="745" customWidth="1"/>
    <col min="14856" max="14856" width="10.5703125" style="745" customWidth="1"/>
    <col min="14857" max="14858" width="0" style="745" hidden="1" customWidth="1"/>
    <col min="14859" max="14859" width="9.140625" style="745"/>
    <col min="14860" max="14860" width="9.85546875" style="745" customWidth="1"/>
    <col min="14861" max="14861" width="9.140625" style="745"/>
    <col min="14862" max="14862" width="9.7109375" style="745" customWidth="1"/>
    <col min="14863" max="14864" width="0" style="745" hidden="1" customWidth="1"/>
    <col min="14865" max="14865" width="9.140625" style="745"/>
    <col min="14866" max="14866" width="10.7109375" style="745" customWidth="1"/>
    <col min="14867" max="15105" width="9.140625" style="745"/>
    <col min="15106" max="15106" width="9.5703125" style="745" bestFit="1" customWidth="1"/>
    <col min="15107" max="15108" width="0" style="745" hidden="1" customWidth="1"/>
    <col min="15109" max="15109" width="9.7109375" style="745" customWidth="1"/>
    <col min="15110" max="15110" width="12.7109375" style="745" customWidth="1"/>
    <col min="15111" max="15111" width="10.140625" style="745" customWidth="1"/>
    <col min="15112" max="15112" width="10.5703125" style="745" customWidth="1"/>
    <col min="15113" max="15114" width="0" style="745" hidden="1" customWidth="1"/>
    <col min="15115" max="15115" width="9.140625" style="745"/>
    <col min="15116" max="15116" width="9.85546875" style="745" customWidth="1"/>
    <col min="15117" max="15117" width="9.140625" style="745"/>
    <col min="15118" max="15118" width="9.7109375" style="745" customWidth="1"/>
    <col min="15119" max="15120" width="0" style="745" hidden="1" customWidth="1"/>
    <col min="15121" max="15121" width="9.140625" style="745"/>
    <col min="15122" max="15122" width="10.7109375" style="745" customWidth="1"/>
    <col min="15123" max="15361" width="9.140625" style="745"/>
    <col min="15362" max="15362" width="9.5703125" style="745" bestFit="1" customWidth="1"/>
    <col min="15363" max="15364" width="0" style="745" hidden="1" customWidth="1"/>
    <col min="15365" max="15365" width="9.7109375" style="745" customWidth="1"/>
    <col min="15366" max="15366" width="12.7109375" style="745" customWidth="1"/>
    <col min="15367" max="15367" width="10.140625" style="745" customWidth="1"/>
    <col min="15368" max="15368" width="10.5703125" style="745" customWidth="1"/>
    <col min="15369" max="15370" width="0" style="745" hidden="1" customWidth="1"/>
    <col min="15371" max="15371" width="9.140625" style="745"/>
    <col min="15372" max="15372" width="9.85546875" style="745" customWidth="1"/>
    <col min="15373" max="15373" width="9.140625" style="745"/>
    <col min="15374" max="15374" width="9.7109375" style="745" customWidth="1"/>
    <col min="15375" max="15376" width="0" style="745" hidden="1" customWidth="1"/>
    <col min="15377" max="15377" width="9.140625" style="745"/>
    <col min="15378" max="15378" width="10.7109375" style="745" customWidth="1"/>
    <col min="15379" max="15617" width="9.140625" style="745"/>
    <col min="15618" max="15618" width="9.5703125" style="745" bestFit="1" customWidth="1"/>
    <col min="15619" max="15620" width="0" style="745" hidden="1" customWidth="1"/>
    <col min="15621" max="15621" width="9.7109375" style="745" customWidth="1"/>
    <col min="15622" max="15622" width="12.7109375" style="745" customWidth="1"/>
    <col min="15623" max="15623" width="10.140625" style="745" customWidth="1"/>
    <col min="15624" max="15624" width="10.5703125" style="745" customWidth="1"/>
    <col min="15625" max="15626" width="0" style="745" hidden="1" customWidth="1"/>
    <col min="15627" max="15627" width="9.140625" style="745"/>
    <col min="15628" max="15628" width="9.85546875" style="745" customWidth="1"/>
    <col min="15629" max="15629" width="9.140625" style="745"/>
    <col min="15630" max="15630" width="9.7109375" style="745" customWidth="1"/>
    <col min="15631" max="15632" width="0" style="745" hidden="1" customWidth="1"/>
    <col min="15633" max="15633" width="9.140625" style="745"/>
    <col min="15634" max="15634" width="10.7109375" style="745" customWidth="1"/>
    <col min="15635" max="15873" width="9.140625" style="745"/>
    <col min="15874" max="15874" width="9.5703125" style="745" bestFit="1" customWidth="1"/>
    <col min="15875" max="15876" width="0" style="745" hidden="1" customWidth="1"/>
    <col min="15877" max="15877" width="9.7109375" style="745" customWidth="1"/>
    <col min="15878" max="15878" width="12.7109375" style="745" customWidth="1"/>
    <col min="15879" max="15879" width="10.140625" style="745" customWidth="1"/>
    <col min="15880" max="15880" width="10.5703125" style="745" customWidth="1"/>
    <col min="15881" max="15882" width="0" style="745" hidden="1" customWidth="1"/>
    <col min="15883" max="15883" width="9.140625" style="745"/>
    <col min="15884" max="15884" width="9.85546875" style="745" customWidth="1"/>
    <col min="15885" max="15885" width="9.140625" style="745"/>
    <col min="15886" max="15886" width="9.7109375" style="745" customWidth="1"/>
    <col min="15887" max="15888" width="0" style="745" hidden="1" customWidth="1"/>
    <col min="15889" max="15889" width="9.140625" style="745"/>
    <col min="15890" max="15890" width="10.7109375" style="745" customWidth="1"/>
    <col min="15891" max="16129" width="9.140625" style="745"/>
    <col min="16130" max="16130" width="9.5703125" style="745" bestFit="1" customWidth="1"/>
    <col min="16131" max="16132" width="0" style="745" hidden="1" customWidth="1"/>
    <col min="16133" max="16133" width="9.7109375" style="745" customWidth="1"/>
    <col min="16134" max="16134" width="12.7109375" style="745" customWidth="1"/>
    <col min="16135" max="16135" width="10.140625" style="745" customWidth="1"/>
    <col min="16136" max="16136" width="10.5703125" style="745" customWidth="1"/>
    <col min="16137" max="16138" width="0" style="745" hidden="1" customWidth="1"/>
    <col min="16139" max="16139" width="9.140625" style="745"/>
    <col min="16140" max="16140" width="9.85546875" style="745" customWidth="1"/>
    <col min="16141" max="16141" width="9.140625" style="745"/>
    <col min="16142" max="16142" width="9.7109375" style="745" customWidth="1"/>
    <col min="16143" max="16144" width="0" style="745" hidden="1" customWidth="1"/>
    <col min="16145" max="16145" width="9.140625" style="745"/>
    <col min="16146" max="16146" width="10.7109375" style="745" customWidth="1"/>
    <col min="16147" max="16384" width="9.140625" style="745"/>
  </cols>
  <sheetData>
    <row r="1" spans="2:21">
      <c r="B1" s="2362" t="s">
        <v>1250</v>
      </c>
      <c r="C1" s="2362"/>
      <c r="D1" s="2362"/>
      <c r="E1" s="2362"/>
      <c r="F1" s="2362"/>
      <c r="G1" s="2362"/>
      <c r="H1" s="2362"/>
      <c r="I1" s="2362"/>
      <c r="J1" s="2362"/>
      <c r="K1" s="2362"/>
      <c r="L1" s="2362"/>
      <c r="M1" s="2362"/>
      <c r="N1" s="2362"/>
      <c r="O1" s="2362"/>
      <c r="P1" s="2362"/>
      <c r="Q1" s="2362"/>
      <c r="R1" s="2362"/>
      <c r="S1" s="2362"/>
      <c r="T1" s="2362"/>
    </row>
    <row r="2" spans="2:21">
      <c r="B2" s="2363" t="s">
        <v>96</v>
      </c>
      <c r="C2" s="2363"/>
      <c r="D2" s="2363"/>
      <c r="E2" s="2363"/>
      <c r="F2" s="2363"/>
      <c r="G2" s="2363"/>
      <c r="H2" s="2363"/>
      <c r="I2" s="2363"/>
      <c r="J2" s="2363"/>
      <c r="K2" s="2363"/>
      <c r="L2" s="2363"/>
      <c r="M2" s="2363"/>
      <c r="N2" s="2363"/>
      <c r="O2" s="2363"/>
      <c r="P2" s="2363"/>
      <c r="Q2" s="2363"/>
      <c r="R2" s="2363"/>
      <c r="S2" s="2363"/>
      <c r="T2" s="2363"/>
    </row>
    <row r="3" spans="2:21">
      <c r="B3" s="2363" t="s">
        <v>1249</v>
      </c>
      <c r="C3" s="2363"/>
      <c r="D3" s="2363"/>
      <c r="E3" s="2363"/>
      <c r="F3" s="2363"/>
      <c r="G3" s="2363"/>
      <c r="H3" s="2363"/>
      <c r="I3" s="2363"/>
      <c r="J3" s="2363"/>
      <c r="K3" s="2363"/>
      <c r="L3" s="2363"/>
      <c r="M3" s="2363"/>
      <c r="N3" s="2363"/>
      <c r="O3" s="2363"/>
      <c r="P3" s="2363"/>
      <c r="Q3" s="2363"/>
      <c r="R3" s="2363"/>
      <c r="S3" s="2363"/>
      <c r="T3" s="2363"/>
    </row>
    <row r="4" spans="2:21" ht="16.5" thickBot="1"/>
    <row r="5" spans="2:21" ht="24.75" customHeight="1" thickTop="1">
      <c r="B5" s="2364" t="s">
        <v>1229</v>
      </c>
      <c r="C5" s="1995"/>
      <c r="D5" s="1995"/>
      <c r="E5" s="2367" t="s">
        <v>1248</v>
      </c>
      <c r="F5" s="2367"/>
      <c r="G5" s="2367"/>
      <c r="H5" s="2367"/>
      <c r="I5" s="2367" t="s">
        <v>1247</v>
      </c>
      <c r="J5" s="2367"/>
      <c r="K5" s="2367"/>
      <c r="L5" s="2367"/>
      <c r="M5" s="2367"/>
      <c r="N5" s="2367"/>
      <c r="O5" s="2367" t="s">
        <v>1246</v>
      </c>
      <c r="P5" s="2367"/>
      <c r="Q5" s="2367"/>
      <c r="R5" s="2367"/>
      <c r="S5" s="2367"/>
      <c r="T5" s="2368"/>
    </row>
    <row r="6" spans="2:21" ht="24.75" customHeight="1">
      <c r="B6" s="2365"/>
      <c r="C6" s="2369" t="s">
        <v>1221</v>
      </c>
      <c r="D6" s="2370"/>
      <c r="E6" s="2360" t="s">
        <v>44</v>
      </c>
      <c r="F6" s="2360"/>
      <c r="G6" s="2360" t="s">
        <v>56</v>
      </c>
      <c r="H6" s="2360"/>
      <c r="I6" s="2360" t="s">
        <v>1221</v>
      </c>
      <c r="J6" s="2360"/>
      <c r="K6" s="2360" t="s">
        <v>44</v>
      </c>
      <c r="L6" s="2360"/>
      <c r="M6" s="2360" t="s">
        <v>56</v>
      </c>
      <c r="N6" s="2360"/>
      <c r="O6" s="2360" t="s">
        <v>1221</v>
      </c>
      <c r="P6" s="2360"/>
      <c r="Q6" s="2360" t="s">
        <v>44</v>
      </c>
      <c r="R6" s="2360"/>
      <c r="S6" s="2360" t="s">
        <v>56</v>
      </c>
      <c r="T6" s="2361"/>
    </row>
    <row r="7" spans="2:21" ht="42.75">
      <c r="B7" s="2366"/>
      <c r="C7" s="1996" t="s">
        <v>1244</v>
      </c>
      <c r="D7" s="1997" t="s">
        <v>992</v>
      </c>
      <c r="E7" s="1998" t="s">
        <v>1244</v>
      </c>
      <c r="F7" s="1998" t="s">
        <v>955</v>
      </c>
      <c r="G7" s="1998" t="s">
        <v>1244</v>
      </c>
      <c r="H7" s="1998" t="s">
        <v>1245</v>
      </c>
      <c r="I7" s="1998" t="s">
        <v>1244</v>
      </c>
      <c r="J7" s="1998" t="s">
        <v>992</v>
      </c>
      <c r="K7" s="1998" t="s">
        <v>1244</v>
      </c>
      <c r="L7" s="1998" t="s">
        <v>955</v>
      </c>
      <c r="M7" s="1998" t="s">
        <v>1244</v>
      </c>
      <c r="N7" s="1998" t="s">
        <v>1245</v>
      </c>
      <c r="O7" s="1999" t="s">
        <v>1244</v>
      </c>
      <c r="P7" s="1999" t="s">
        <v>992</v>
      </c>
      <c r="Q7" s="1999" t="s">
        <v>1244</v>
      </c>
      <c r="R7" s="1999" t="s">
        <v>955</v>
      </c>
      <c r="S7" s="1999" t="s">
        <v>1244</v>
      </c>
      <c r="T7" s="2000" t="s">
        <v>955</v>
      </c>
    </row>
    <row r="8" spans="2:21" ht="24.75" customHeight="1">
      <c r="B8" s="2001" t="s">
        <v>1243</v>
      </c>
      <c r="C8" s="2002">
        <v>112.68935709970962</v>
      </c>
      <c r="D8" s="2003">
        <v>17.519220694849636</v>
      </c>
      <c r="E8" s="2002">
        <v>98.460756074212469</v>
      </c>
      <c r="F8" s="2002">
        <v>8.1424305900968719</v>
      </c>
      <c r="G8" s="2002">
        <v>99.437228558285497</v>
      </c>
      <c r="H8" s="2002">
        <v>0.99173774710508145</v>
      </c>
      <c r="I8" s="2002">
        <v>102.86640075318743</v>
      </c>
      <c r="J8" s="2002">
        <v>4.1124600470362083</v>
      </c>
      <c r="K8" s="2002">
        <v>100.45199574961941</v>
      </c>
      <c r="L8" s="2002">
        <v>11.062124248496996</v>
      </c>
      <c r="M8" s="2002">
        <v>98.441923463454756</v>
      </c>
      <c r="N8" s="2002">
        <v>-2.0010277258949105</v>
      </c>
      <c r="O8" s="2002">
        <v>109.54923694675671</v>
      </c>
      <c r="P8" s="2002">
        <v>12.877191300403894</v>
      </c>
      <c r="Q8" s="2002">
        <v>98.017720145281942</v>
      </c>
      <c r="R8" s="2002">
        <v>-2.6288833192740242</v>
      </c>
      <c r="S8" s="2002">
        <v>101.0110581547101</v>
      </c>
      <c r="T8" s="2004">
        <v>3.0538743453647266</v>
      </c>
    </row>
    <row r="9" spans="2:21" ht="24.75" customHeight="1">
      <c r="B9" s="2005" t="s">
        <v>1242</v>
      </c>
      <c r="C9" s="2006">
        <v>114.00424675175967</v>
      </c>
      <c r="D9" s="2007">
        <v>16.606640858359654</v>
      </c>
      <c r="E9" s="2006">
        <v>98.942325673571105</v>
      </c>
      <c r="F9" s="2006">
        <v>8.4325155857825518</v>
      </c>
      <c r="G9" s="2006">
        <v>100.13258553097039</v>
      </c>
      <c r="H9" s="2006">
        <v>1.2029835050837212</v>
      </c>
      <c r="I9" s="2006">
        <v>104.46369637198811</v>
      </c>
      <c r="J9" s="2006">
        <v>3.5640504476687198</v>
      </c>
      <c r="K9" s="2006">
        <v>101.73397203939432</v>
      </c>
      <c r="L9" s="2006">
        <v>11.278644968449015</v>
      </c>
      <c r="M9" s="2006">
        <v>98.891394507270803</v>
      </c>
      <c r="N9" s="2006">
        <v>-2.7941281315771116</v>
      </c>
      <c r="O9" s="2006">
        <v>109.13288607536758</v>
      </c>
      <c r="P9" s="2006">
        <v>12.593743054962303</v>
      </c>
      <c r="Q9" s="2006">
        <v>97.255934954803294</v>
      </c>
      <c r="R9" s="2006">
        <v>-2.5576599926009607</v>
      </c>
      <c r="S9" s="2006">
        <v>101.25510518876173</v>
      </c>
      <c r="T9" s="2008">
        <v>4.1120063632280379</v>
      </c>
      <c r="U9" s="1455"/>
    </row>
    <row r="10" spans="2:21" ht="24.75" customHeight="1">
      <c r="B10" s="2009" t="s">
        <v>675</v>
      </c>
      <c r="C10" s="2010">
        <v>113.62847620478178</v>
      </c>
      <c r="D10" s="2011">
        <v>16.033148191853869</v>
      </c>
      <c r="E10" s="2010">
        <v>100.95291326731019</v>
      </c>
      <c r="F10" s="2010">
        <v>-0.47811422853119012</v>
      </c>
      <c r="G10" s="2010">
        <v>100.20990474610974</v>
      </c>
      <c r="H10" s="2010">
        <v>-0.73599512599805683</v>
      </c>
      <c r="I10" s="2010">
        <v>107.15943410332939</v>
      </c>
      <c r="J10" s="2010">
        <v>5.9304234210461289</v>
      </c>
      <c r="K10" s="2010">
        <v>103.85383787814565</v>
      </c>
      <c r="L10" s="2010">
        <v>12.305869965780447</v>
      </c>
      <c r="M10" s="2010">
        <v>98.732284267365927</v>
      </c>
      <c r="N10" s="2010">
        <v>-4.9315015366008685</v>
      </c>
      <c r="O10" s="2010">
        <v>106.03683861862743</v>
      </c>
      <c r="P10" s="2010">
        <v>9.5371324351758915</v>
      </c>
      <c r="Q10" s="2010">
        <v>97.206723728169592</v>
      </c>
      <c r="R10" s="2010">
        <v>-11.383184332401243</v>
      </c>
      <c r="S10" s="2010">
        <v>101.49659302396208</v>
      </c>
      <c r="T10" s="2012">
        <v>4.413140502285362</v>
      </c>
    </row>
    <row r="11" spans="2:21" ht="24.75" customHeight="1">
      <c r="B11" s="2001" t="s">
        <v>1241</v>
      </c>
      <c r="C11" s="2002">
        <v>106.22663500669962</v>
      </c>
      <c r="D11" s="2003">
        <v>8.6402732344659512</v>
      </c>
      <c r="E11" s="2002">
        <v>100.6618312482254</v>
      </c>
      <c r="F11" s="2002">
        <v>8.6129618413083087</v>
      </c>
      <c r="G11" s="2002">
        <v>101.7</v>
      </c>
      <c r="H11" s="2002">
        <v>1</v>
      </c>
      <c r="I11" s="2002">
        <v>107.1476900720676</v>
      </c>
      <c r="J11" s="2002">
        <v>6.9101733253367001</v>
      </c>
      <c r="K11" s="2002">
        <v>104.27527831895198</v>
      </c>
      <c r="L11" s="2002">
        <v>13.121429040520116</v>
      </c>
      <c r="M11" s="2002">
        <v>99.4</v>
      </c>
      <c r="N11" s="2002">
        <v>-4.5999999999999996</v>
      </c>
      <c r="O11" s="2002">
        <v>99.140387380494644</v>
      </c>
      <c r="P11" s="2002">
        <v>1.6182743468803267</v>
      </c>
      <c r="Q11" s="2002">
        <v>96.534703978757122</v>
      </c>
      <c r="R11" s="2002">
        <v>-3.9855111780782693</v>
      </c>
      <c r="S11" s="2002">
        <v>102.3</v>
      </c>
      <c r="T11" s="2004">
        <v>5.9</v>
      </c>
    </row>
    <row r="12" spans="2:21" ht="24.75" customHeight="1">
      <c r="B12" s="2005" t="s">
        <v>1240</v>
      </c>
      <c r="C12" s="2006">
        <v>111.03290658759045</v>
      </c>
      <c r="D12" s="2007">
        <v>11.712737948937075</v>
      </c>
      <c r="E12" s="2006">
        <v>100.92292162528301</v>
      </c>
      <c r="F12" s="2006">
        <v>5.3179561108441353</v>
      </c>
      <c r="G12" s="2006">
        <v>101.14525116597042</v>
      </c>
      <c r="H12" s="2006">
        <v>0.22029637777718492</v>
      </c>
      <c r="I12" s="2006">
        <v>107.67627899454415</v>
      </c>
      <c r="J12" s="2006">
        <v>8.1060300031000594</v>
      </c>
      <c r="K12" s="2006">
        <v>101.51069859503275</v>
      </c>
      <c r="L12" s="2006">
        <v>10.183857086973536</v>
      </c>
      <c r="M12" s="2006">
        <v>98.578887637234899</v>
      </c>
      <c r="N12" s="2006">
        <v>-2.8881792740822587</v>
      </c>
      <c r="O12" s="2006">
        <v>103.11733245649803</v>
      </c>
      <c r="P12" s="2006">
        <v>3.3362689812340705</v>
      </c>
      <c r="Q12" s="2006">
        <v>99.42097042195067</v>
      </c>
      <c r="R12" s="2006">
        <v>-4.4161650397557679</v>
      </c>
      <c r="S12" s="2006">
        <v>102.6033602024194</v>
      </c>
      <c r="T12" s="2008">
        <v>3.2009240776492254</v>
      </c>
    </row>
    <row r="13" spans="2:21" ht="24.75" customHeight="1">
      <c r="B13" s="2009" t="s">
        <v>1239</v>
      </c>
      <c r="C13" s="2010">
        <v>109.67740254546072</v>
      </c>
      <c r="D13" s="2011">
        <v>10.170218215821933</v>
      </c>
      <c r="E13" s="2010">
        <v>99.228985359381866</v>
      </c>
      <c r="F13" s="2010">
        <v>6.29</v>
      </c>
      <c r="G13" s="2010" t="s">
        <v>147</v>
      </c>
      <c r="H13" s="2010" t="s">
        <v>147</v>
      </c>
      <c r="I13" s="2010">
        <v>110.03982842329214</v>
      </c>
      <c r="J13" s="2010">
        <v>11.113372020915051</v>
      </c>
      <c r="K13" s="2010">
        <v>97.953653992080845</v>
      </c>
      <c r="L13" s="2010">
        <v>6.44</v>
      </c>
      <c r="M13" s="2010" t="s">
        <v>147</v>
      </c>
      <c r="N13" s="2010" t="s">
        <v>147</v>
      </c>
      <c r="O13" s="2010">
        <v>99.670641182356931</v>
      </c>
      <c r="P13" s="2010">
        <v>-0.84882115261122237</v>
      </c>
      <c r="Q13" s="2006">
        <v>101.30197426571155</v>
      </c>
      <c r="R13" s="2006">
        <v>-0.14000000000000001</v>
      </c>
      <c r="S13" s="2010" t="s">
        <v>147</v>
      </c>
      <c r="T13" s="2012" t="s">
        <v>147</v>
      </c>
    </row>
    <row r="14" spans="2:21" ht="24.75" customHeight="1">
      <c r="B14" s="2001" t="s">
        <v>1238</v>
      </c>
      <c r="C14" s="2002">
        <v>112.45944271084433</v>
      </c>
      <c r="D14" s="2003">
        <v>14.385226639702921</v>
      </c>
      <c r="E14" s="2002">
        <v>98.876226132174267</v>
      </c>
      <c r="F14" s="2002">
        <v>2.96</v>
      </c>
      <c r="G14" s="2002" t="s">
        <v>147</v>
      </c>
      <c r="H14" s="2002" t="s">
        <v>147</v>
      </c>
      <c r="I14" s="2002">
        <v>112.78410133672875</v>
      </c>
      <c r="J14" s="2002">
        <v>14.253046300309052</v>
      </c>
      <c r="K14" s="2002">
        <v>96.687185286862572</v>
      </c>
      <c r="L14" s="2002">
        <v>4.0999999999999996</v>
      </c>
      <c r="M14" s="2002" t="s">
        <v>147</v>
      </c>
      <c r="N14" s="2002" t="s">
        <v>147</v>
      </c>
      <c r="O14" s="2002">
        <v>99.712141496863012</v>
      </c>
      <c r="P14" s="2002">
        <v>0.11569086661063466</v>
      </c>
      <c r="Q14" s="2002">
        <v>102.26404444272217</v>
      </c>
      <c r="R14" s="2002">
        <v>-1.1000000000000001</v>
      </c>
      <c r="S14" s="2002" t="s">
        <v>147</v>
      </c>
      <c r="T14" s="2004" t="s">
        <v>147</v>
      </c>
    </row>
    <row r="15" spans="2:21" ht="24.75" customHeight="1">
      <c r="B15" s="2005" t="s">
        <v>1237</v>
      </c>
      <c r="C15" s="2006">
        <v>112.27075204399073</v>
      </c>
      <c r="D15" s="2007">
        <v>12.591503947140453</v>
      </c>
      <c r="E15" s="2006">
        <v>98.978249366863764</v>
      </c>
      <c r="F15" s="2006">
        <v>1.5</v>
      </c>
      <c r="G15" s="2006" t="s">
        <v>147</v>
      </c>
      <c r="H15" s="2006" t="s">
        <v>147</v>
      </c>
      <c r="I15" s="2006">
        <v>112.06370773024058</v>
      </c>
      <c r="J15" s="2006">
        <v>12.165595574456802</v>
      </c>
      <c r="K15" s="2006">
        <v>99.09287323070167</v>
      </c>
      <c r="L15" s="2006">
        <v>4.3</v>
      </c>
      <c r="M15" s="2006" t="s">
        <v>147</v>
      </c>
      <c r="N15" s="2006" t="s">
        <v>147</v>
      </c>
      <c r="O15" s="2006">
        <v>100.1847559017488</v>
      </c>
      <c r="P15" s="2006">
        <v>0.37971391361351436</v>
      </c>
      <c r="Q15" s="2006">
        <v>99.884326833907579</v>
      </c>
      <c r="R15" s="2006">
        <v>-2.7</v>
      </c>
      <c r="S15" s="2006" t="s">
        <v>147</v>
      </c>
      <c r="T15" s="2008" t="s">
        <v>147</v>
      </c>
    </row>
    <row r="16" spans="2:21" ht="24.75" customHeight="1">
      <c r="B16" s="2009" t="s">
        <v>1236</v>
      </c>
      <c r="C16" s="2010">
        <v>111.60232184290282</v>
      </c>
      <c r="D16" s="2011">
        <v>11.667010575844628</v>
      </c>
      <c r="E16" s="2010">
        <v>100.32371236072953</v>
      </c>
      <c r="F16" s="2010">
        <v>2.8</v>
      </c>
      <c r="G16" s="2010" t="s">
        <v>147</v>
      </c>
      <c r="H16" s="2010" t="s">
        <v>147</v>
      </c>
      <c r="I16" s="2010">
        <v>110.48672511906376</v>
      </c>
      <c r="J16" s="2010">
        <v>10.534807515222241</v>
      </c>
      <c r="K16" s="2010">
        <v>98.322339664718044</v>
      </c>
      <c r="L16" s="2010">
        <v>4.8</v>
      </c>
      <c r="M16" s="2010" t="s">
        <v>147</v>
      </c>
      <c r="N16" s="2010" t="s">
        <v>147</v>
      </c>
      <c r="O16" s="2010">
        <v>101.00971109663794</v>
      </c>
      <c r="P16" s="2010">
        <v>1.0242955011854065</v>
      </c>
      <c r="Q16" s="2010">
        <v>102.03552183851221</v>
      </c>
      <c r="R16" s="2010">
        <v>-1.9</v>
      </c>
      <c r="S16" s="2010" t="s">
        <v>147</v>
      </c>
      <c r="T16" s="2012" t="s">
        <v>147</v>
      </c>
    </row>
    <row r="17" spans="2:20" ht="24.75" customHeight="1">
      <c r="B17" s="2001" t="s">
        <v>1235</v>
      </c>
      <c r="C17" s="2002">
        <v>112.06722997872829</v>
      </c>
      <c r="D17" s="2003">
        <v>8.820195726362499</v>
      </c>
      <c r="E17" s="2002">
        <v>103.06256026536457</v>
      </c>
      <c r="F17" s="2002">
        <v>2.2000000000000002</v>
      </c>
      <c r="G17" s="2002" t="s">
        <v>147</v>
      </c>
      <c r="H17" s="2002" t="s">
        <v>147</v>
      </c>
      <c r="I17" s="2002">
        <v>109.15708229953579</v>
      </c>
      <c r="J17" s="2002">
        <v>10.143002922814119</v>
      </c>
      <c r="K17" s="2002">
        <v>98.896498924405591</v>
      </c>
      <c r="L17" s="2002">
        <v>3.7</v>
      </c>
      <c r="M17" s="2002" t="s">
        <v>147</v>
      </c>
      <c r="N17" s="2002" t="s">
        <v>147</v>
      </c>
      <c r="O17" s="2002">
        <v>102.6660181986239</v>
      </c>
      <c r="P17" s="2002">
        <v>-1.2009906769825562</v>
      </c>
      <c r="Q17" s="2002">
        <v>104.21254684065553</v>
      </c>
      <c r="R17" s="2002">
        <v>-1.4</v>
      </c>
      <c r="S17" s="2002" t="s">
        <v>147</v>
      </c>
      <c r="T17" s="2004" t="s">
        <v>147</v>
      </c>
    </row>
    <row r="18" spans="2:20" ht="24.75" customHeight="1">
      <c r="B18" s="2005" t="s">
        <v>1234</v>
      </c>
      <c r="C18" s="2006">
        <v>113.22717848462969</v>
      </c>
      <c r="D18" s="2007">
        <v>6.4207115404632873</v>
      </c>
      <c r="E18" s="2006">
        <v>100.47799268570003</v>
      </c>
      <c r="F18" s="2006">
        <v>2.3680483446786083</v>
      </c>
      <c r="G18" s="2006" t="s">
        <v>147</v>
      </c>
      <c r="H18" s="2006" t="s">
        <v>147</v>
      </c>
      <c r="I18" s="2006">
        <v>109.72889947384357</v>
      </c>
      <c r="J18" s="2006">
        <v>9.2560421725574713</v>
      </c>
      <c r="K18" s="2006">
        <v>99.561342458725164</v>
      </c>
      <c r="L18" s="2006">
        <v>1.8931220566268392</v>
      </c>
      <c r="M18" s="2006" t="s">
        <v>147</v>
      </c>
      <c r="N18" s="2006" t="s">
        <v>147</v>
      </c>
      <c r="O18" s="2006">
        <v>103.18811090565983</v>
      </c>
      <c r="P18" s="2006">
        <v>-2.5951247873468617</v>
      </c>
      <c r="Q18" s="2006">
        <v>100.92068889825876</v>
      </c>
      <c r="R18" s="2006">
        <v>0.46610240069769304</v>
      </c>
      <c r="S18" s="2006" t="s">
        <v>147</v>
      </c>
      <c r="T18" s="2008" t="s">
        <v>147</v>
      </c>
    </row>
    <row r="19" spans="2:20" ht="24.75" customHeight="1">
      <c r="B19" s="2009" t="s">
        <v>1233</v>
      </c>
      <c r="C19" s="2010">
        <v>119.53589074776228</v>
      </c>
      <c r="D19" s="2011">
        <v>14.565665659899764</v>
      </c>
      <c r="E19" s="2010">
        <v>99.111525941184439</v>
      </c>
      <c r="F19" s="2010">
        <v>0.80642294042967411</v>
      </c>
      <c r="G19" s="2010" t="s">
        <v>147</v>
      </c>
      <c r="H19" s="2010" t="s">
        <v>147</v>
      </c>
      <c r="I19" s="2010">
        <v>110.13879962172938</v>
      </c>
      <c r="J19" s="2010">
        <v>7.7765085604491588</v>
      </c>
      <c r="K19" s="2013">
        <v>97.6603238613624</v>
      </c>
      <c r="L19" s="2010">
        <v>-2.3386358535668506</v>
      </c>
      <c r="M19" s="2010" t="s">
        <v>147</v>
      </c>
      <c r="N19" s="2010" t="s">
        <v>147</v>
      </c>
      <c r="O19" s="2010">
        <v>108.53204425534608</v>
      </c>
      <c r="P19" s="2010">
        <v>6.2992921093215131</v>
      </c>
      <c r="Q19" s="2010">
        <v>101.48596894055169</v>
      </c>
      <c r="R19" s="2010">
        <v>3.2</v>
      </c>
      <c r="S19" s="2010" t="s">
        <v>147</v>
      </c>
      <c r="T19" s="2012" t="s">
        <v>147</v>
      </c>
    </row>
    <row r="20" spans="2:20" ht="24.75" customHeight="1" thickBot="1">
      <c r="B20" s="2014" t="s">
        <v>1232</v>
      </c>
      <c r="C20" s="938">
        <v>112.36848666707168</v>
      </c>
      <c r="D20" s="2015">
        <v>12.368486667071693</v>
      </c>
      <c r="E20" s="938">
        <v>100.00000000000006</v>
      </c>
      <c r="F20" s="938">
        <v>4.0055053777659388</v>
      </c>
      <c r="G20" s="938">
        <v>100.52241916499443</v>
      </c>
      <c r="H20" s="938">
        <v>0.53951519484649824</v>
      </c>
      <c r="I20" s="938">
        <v>108.64272035829589</v>
      </c>
      <c r="J20" s="938">
        <v>8.6554593592426432</v>
      </c>
      <c r="K20" s="938">
        <v>100.00000000000004</v>
      </c>
      <c r="L20" s="938">
        <v>6.5728613734572949</v>
      </c>
      <c r="M20" s="938">
        <v>98.814273027307792</v>
      </c>
      <c r="N20" s="938">
        <v>-3.4528911152986153</v>
      </c>
      <c r="O20" s="938">
        <v>103.49500870958174</v>
      </c>
      <c r="P20" s="938">
        <v>3.5947221577039095</v>
      </c>
      <c r="Q20" s="938">
        <v>100.04509377410683</v>
      </c>
      <c r="R20" s="938">
        <v>-2.5</v>
      </c>
      <c r="S20" s="938">
        <v>101.7278791716634</v>
      </c>
      <c r="T20" s="2016">
        <v>4.1449035254103395</v>
      </c>
    </row>
    <row r="21" spans="2:20" ht="16.5" thickTop="1">
      <c r="B21" s="1454"/>
      <c r="E21" s="1134"/>
      <c r="F21" s="1134"/>
      <c r="G21" s="1134"/>
      <c r="H21" s="1134"/>
      <c r="I21" s="1134"/>
      <c r="J21" s="1134"/>
      <c r="K21" s="1134"/>
      <c r="L21" s="1134"/>
      <c r="M21" s="1134"/>
      <c r="N21" s="1134"/>
      <c r="O21" s="1134"/>
      <c r="P21" s="1134"/>
      <c r="Q21" s="1134"/>
      <c r="R21" s="1134"/>
      <c r="S21" s="1134"/>
      <c r="T21" s="1134"/>
    </row>
    <row r="22" spans="2:20">
      <c r="B22" s="1454"/>
      <c r="E22" s="1134"/>
      <c r="F22" s="1134"/>
      <c r="G22" s="1134"/>
      <c r="H22" s="1134"/>
      <c r="I22" s="1134"/>
      <c r="J22" s="1134"/>
      <c r="K22" s="1134"/>
      <c r="L22" s="1134"/>
      <c r="M22" s="1134"/>
      <c r="N22" s="1134"/>
      <c r="O22" s="1134"/>
      <c r="P22" s="1134"/>
      <c r="Q22" s="1134"/>
      <c r="R22" s="1134"/>
      <c r="S22" s="1134"/>
      <c r="T22" s="1134"/>
    </row>
    <row r="24" spans="2:20">
      <c r="E24" s="1134"/>
      <c r="F24" s="1134"/>
      <c r="G24" s="1134"/>
      <c r="K24" s="748"/>
    </row>
    <row r="25" spans="2:20">
      <c r="E25" s="1134"/>
      <c r="F25" s="1134"/>
    </row>
  </sheetData>
  <mergeCells count="16">
    <mergeCell ref="M6:N6"/>
    <mergeCell ref="O6:P6"/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C1" sqref="C1:M1"/>
    </sheetView>
  </sheetViews>
  <sheetFormatPr defaultRowHeight="15.75"/>
  <cols>
    <col min="1" max="1" width="3.5703125" style="1456" customWidth="1"/>
    <col min="2" max="2" width="5.42578125" style="1456" customWidth="1"/>
    <col min="3" max="3" width="6" style="1456" customWidth="1"/>
    <col min="4" max="4" width="18.7109375" style="1456" customWidth="1"/>
    <col min="5" max="9" width="14.85546875" style="1456" customWidth="1"/>
    <col min="10" max="12" width="12" style="1456" customWidth="1"/>
    <col min="13" max="13" width="13.42578125" style="1456" customWidth="1"/>
    <col min="14" max="14" width="11.5703125" style="1456" customWidth="1"/>
    <col min="15" max="16" width="13.140625" style="1456" bestFit="1" customWidth="1"/>
    <col min="17" max="33" width="11.5703125" style="1456" customWidth="1"/>
    <col min="34" max="260" width="9.140625" style="1456"/>
    <col min="261" max="261" width="7.7109375" style="1456" customWidth="1"/>
    <col min="262" max="262" width="9.140625" style="1456"/>
    <col min="263" max="263" width="31.85546875" style="1456" bestFit="1" customWidth="1"/>
    <col min="264" max="264" width="12.140625" style="1456" customWidth="1"/>
    <col min="265" max="265" width="11.7109375" style="1456" customWidth="1"/>
    <col min="266" max="266" width="10.85546875" style="1456" customWidth="1"/>
    <col min="267" max="267" width="13.140625" style="1456" customWidth="1"/>
    <col min="268" max="268" width="12.5703125" style="1456" customWidth="1"/>
    <col min="269" max="269" width="12.28515625" style="1456" customWidth="1"/>
    <col min="270" max="270" width="9.140625" style="1456"/>
    <col min="271" max="271" width="11.28515625" style="1456" customWidth="1"/>
    <col min="272" max="516" width="9.140625" style="1456"/>
    <col min="517" max="517" width="7.7109375" style="1456" customWidth="1"/>
    <col min="518" max="518" width="9.140625" style="1456"/>
    <col min="519" max="519" width="31.85546875" style="1456" bestFit="1" customWidth="1"/>
    <col min="520" max="520" width="12.140625" style="1456" customWidth="1"/>
    <col min="521" max="521" width="11.7109375" style="1456" customWidth="1"/>
    <col min="522" max="522" width="10.85546875" style="1456" customWidth="1"/>
    <col min="523" max="523" width="13.140625" style="1456" customWidth="1"/>
    <col min="524" max="524" width="12.5703125" style="1456" customWidth="1"/>
    <col min="525" max="525" width="12.28515625" style="1456" customWidth="1"/>
    <col min="526" max="526" width="9.140625" style="1456"/>
    <col min="527" max="527" width="11.28515625" style="1456" customWidth="1"/>
    <col min="528" max="772" width="9.140625" style="1456"/>
    <col min="773" max="773" width="7.7109375" style="1456" customWidth="1"/>
    <col min="774" max="774" width="9.140625" style="1456"/>
    <col min="775" max="775" width="31.85546875" style="1456" bestFit="1" customWidth="1"/>
    <col min="776" max="776" width="12.140625" style="1456" customWidth="1"/>
    <col min="777" max="777" width="11.7109375" style="1456" customWidth="1"/>
    <col min="778" max="778" width="10.85546875" style="1456" customWidth="1"/>
    <col min="779" max="779" width="13.140625" style="1456" customWidth="1"/>
    <col min="780" max="780" width="12.5703125" style="1456" customWidth="1"/>
    <col min="781" max="781" width="12.28515625" style="1456" customWidth="1"/>
    <col min="782" max="782" width="9.140625" style="1456"/>
    <col min="783" max="783" width="11.28515625" style="1456" customWidth="1"/>
    <col min="784" max="1028" width="9.140625" style="1456"/>
    <col min="1029" max="1029" width="7.7109375" style="1456" customWidth="1"/>
    <col min="1030" max="1030" width="9.140625" style="1456"/>
    <col min="1031" max="1031" width="31.85546875" style="1456" bestFit="1" customWidth="1"/>
    <col min="1032" max="1032" width="12.140625" style="1456" customWidth="1"/>
    <col min="1033" max="1033" width="11.7109375" style="1456" customWidth="1"/>
    <col min="1034" max="1034" width="10.85546875" style="1456" customWidth="1"/>
    <col min="1035" max="1035" width="13.140625" style="1456" customWidth="1"/>
    <col min="1036" max="1036" width="12.5703125" style="1456" customWidth="1"/>
    <col min="1037" max="1037" width="12.28515625" style="1456" customWidth="1"/>
    <col min="1038" max="1038" width="9.140625" style="1456"/>
    <col min="1039" max="1039" width="11.28515625" style="1456" customWidth="1"/>
    <col min="1040" max="1284" width="9.140625" style="1456"/>
    <col min="1285" max="1285" width="7.7109375" style="1456" customWidth="1"/>
    <col min="1286" max="1286" width="9.140625" style="1456"/>
    <col min="1287" max="1287" width="31.85546875" style="1456" bestFit="1" customWidth="1"/>
    <col min="1288" max="1288" width="12.140625" style="1456" customWidth="1"/>
    <col min="1289" max="1289" width="11.7109375" style="1456" customWidth="1"/>
    <col min="1290" max="1290" width="10.85546875" style="1456" customWidth="1"/>
    <col min="1291" max="1291" width="13.140625" style="1456" customWidth="1"/>
    <col min="1292" max="1292" width="12.5703125" style="1456" customWidth="1"/>
    <col min="1293" max="1293" width="12.28515625" style="1456" customWidth="1"/>
    <col min="1294" max="1294" width="9.140625" style="1456"/>
    <col min="1295" max="1295" width="11.28515625" style="1456" customWidth="1"/>
    <col min="1296" max="1540" width="9.140625" style="1456"/>
    <col min="1541" max="1541" width="7.7109375" style="1456" customWidth="1"/>
    <col min="1542" max="1542" width="9.140625" style="1456"/>
    <col min="1543" max="1543" width="31.85546875" style="1456" bestFit="1" customWidth="1"/>
    <col min="1544" max="1544" width="12.140625" style="1456" customWidth="1"/>
    <col min="1545" max="1545" width="11.7109375" style="1456" customWidth="1"/>
    <col min="1546" max="1546" width="10.85546875" style="1456" customWidth="1"/>
    <col min="1547" max="1547" width="13.140625" style="1456" customWidth="1"/>
    <col min="1548" max="1548" width="12.5703125" style="1456" customWidth="1"/>
    <col min="1549" max="1549" width="12.28515625" style="1456" customWidth="1"/>
    <col min="1550" max="1550" width="9.140625" style="1456"/>
    <col min="1551" max="1551" width="11.28515625" style="1456" customWidth="1"/>
    <col min="1552" max="1796" width="9.140625" style="1456"/>
    <col min="1797" max="1797" width="7.7109375" style="1456" customWidth="1"/>
    <col min="1798" max="1798" width="9.140625" style="1456"/>
    <col min="1799" max="1799" width="31.85546875" style="1456" bestFit="1" customWidth="1"/>
    <col min="1800" max="1800" width="12.140625" style="1456" customWidth="1"/>
    <col min="1801" max="1801" width="11.7109375" style="1456" customWidth="1"/>
    <col min="1802" max="1802" width="10.85546875" style="1456" customWidth="1"/>
    <col min="1803" max="1803" width="13.140625" style="1456" customWidth="1"/>
    <col min="1804" max="1804" width="12.5703125" style="1456" customWidth="1"/>
    <col min="1805" max="1805" width="12.28515625" style="1456" customWidth="1"/>
    <col min="1806" max="1806" width="9.140625" style="1456"/>
    <col min="1807" max="1807" width="11.28515625" style="1456" customWidth="1"/>
    <col min="1808" max="2052" width="9.140625" style="1456"/>
    <col min="2053" max="2053" width="7.7109375" style="1456" customWidth="1"/>
    <col min="2054" max="2054" width="9.140625" style="1456"/>
    <col min="2055" max="2055" width="31.85546875" style="1456" bestFit="1" customWidth="1"/>
    <col min="2056" max="2056" width="12.140625" style="1456" customWidth="1"/>
    <col min="2057" max="2057" width="11.7109375" style="1456" customWidth="1"/>
    <col min="2058" max="2058" width="10.85546875" style="1456" customWidth="1"/>
    <col min="2059" max="2059" width="13.140625" style="1456" customWidth="1"/>
    <col min="2060" max="2060" width="12.5703125" style="1456" customWidth="1"/>
    <col min="2061" max="2061" width="12.28515625" style="1456" customWidth="1"/>
    <col min="2062" max="2062" width="9.140625" style="1456"/>
    <col min="2063" max="2063" width="11.28515625" style="1456" customWidth="1"/>
    <col min="2064" max="2308" width="9.140625" style="1456"/>
    <col min="2309" max="2309" width="7.7109375" style="1456" customWidth="1"/>
    <col min="2310" max="2310" width="9.140625" style="1456"/>
    <col min="2311" max="2311" width="31.85546875" style="1456" bestFit="1" customWidth="1"/>
    <col min="2312" max="2312" width="12.140625" style="1456" customWidth="1"/>
    <col min="2313" max="2313" width="11.7109375" style="1456" customWidth="1"/>
    <col min="2314" max="2314" width="10.85546875" style="1456" customWidth="1"/>
    <col min="2315" max="2315" width="13.140625" style="1456" customWidth="1"/>
    <col min="2316" max="2316" width="12.5703125" style="1456" customWidth="1"/>
    <col min="2317" max="2317" width="12.28515625" style="1456" customWidth="1"/>
    <col min="2318" max="2318" width="9.140625" style="1456"/>
    <col min="2319" max="2319" width="11.28515625" style="1456" customWidth="1"/>
    <col min="2320" max="2564" width="9.140625" style="1456"/>
    <col min="2565" max="2565" width="7.7109375" style="1456" customWidth="1"/>
    <col min="2566" max="2566" width="9.140625" style="1456"/>
    <col min="2567" max="2567" width="31.85546875" style="1456" bestFit="1" customWidth="1"/>
    <col min="2568" max="2568" width="12.140625" style="1456" customWidth="1"/>
    <col min="2569" max="2569" width="11.7109375" style="1456" customWidth="1"/>
    <col min="2570" max="2570" width="10.85546875" style="1456" customWidth="1"/>
    <col min="2571" max="2571" width="13.140625" style="1456" customWidth="1"/>
    <col min="2572" max="2572" width="12.5703125" style="1456" customWidth="1"/>
    <col min="2573" max="2573" width="12.28515625" style="1456" customWidth="1"/>
    <col min="2574" max="2574" width="9.140625" style="1456"/>
    <col min="2575" max="2575" width="11.28515625" style="1456" customWidth="1"/>
    <col min="2576" max="2820" width="9.140625" style="1456"/>
    <col min="2821" max="2821" width="7.7109375" style="1456" customWidth="1"/>
    <col min="2822" max="2822" width="9.140625" style="1456"/>
    <col min="2823" max="2823" width="31.85546875" style="1456" bestFit="1" customWidth="1"/>
    <col min="2824" max="2824" width="12.140625" style="1456" customWidth="1"/>
    <col min="2825" max="2825" width="11.7109375" style="1456" customWidth="1"/>
    <col min="2826" max="2826" width="10.85546875" style="1456" customWidth="1"/>
    <col min="2827" max="2827" width="13.140625" style="1456" customWidth="1"/>
    <col min="2828" max="2828" width="12.5703125" style="1456" customWidth="1"/>
    <col min="2829" max="2829" width="12.28515625" style="1456" customWidth="1"/>
    <col min="2830" max="2830" width="9.140625" style="1456"/>
    <col min="2831" max="2831" width="11.28515625" style="1456" customWidth="1"/>
    <col min="2832" max="3076" width="9.140625" style="1456"/>
    <col min="3077" max="3077" width="7.7109375" style="1456" customWidth="1"/>
    <col min="3078" max="3078" width="9.140625" style="1456"/>
    <col min="3079" max="3079" width="31.85546875" style="1456" bestFit="1" customWidth="1"/>
    <col min="3080" max="3080" width="12.140625" style="1456" customWidth="1"/>
    <col min="3081" max="3081" width="11.7109375" style="1456" customWidth="1"/>
    <col min="3082" max="3082" width="10.85546875" style="1456" customWidth="1"/>
    <col min="3083" max="3083" width="13.140625" style="1456" customWidth="1"/>
    <col min="3084" max="3084" width="12.5703125" style="1456" customWidth="1"/>
    <col min="3085" max="3085" width="12.28515625" style="1456" customWidth="1"/>
    <col min="3086" max="3086" width="9.140625" style="1456"/>
    <col min="3087" max="3087" width="11.28515625" style="1456" customWidth="1"/>
    <col min="3088" max="3332" width="9.140625" style="1456"/>
    <col min="3333" max="3333" width="7.7109375" style="1456" customWidth="1"/>
    <col min="3334" max="3334" width="9.140625" style="1456"/>
    <col min="3335" max="3335" width="31.85546875" style="1456" bestFit="1" customWidth="1"/>
    <col min="3336" max="3336" width="12.140625" style="1456" customWidth="1"/>
    <col min="3337" max="3337" width="11.7109375" style="1456" customWidth="1"/>
    <col min="3338" max="3338" width="10.85546875" style="1456" customWidth="1"/>
    <col min="3339" max="3339" width="13.140625" style="1456" customWidth="1"/>
    <col min="3340" max="3340" width="12.5703125" style="1456" customWidth="1"/>
    <col min="3341" max="3341" width="12.28515625" style="1456" customWidth="1"/>
    <col min="3342" max="3342" width="9.140625" style="1456"/>
    <col min="3343" max="3343" width="11.28515625" style="1456" customWidth="1"/>
    <col min="3344" max="3588" width="9.140625" style="1456"/>
    <col min="3589" max="3589" width="7.7109375" style="1456" customWidth="1"/>
    <col min="3590" max="3590" width="9.140625" style="1456"/>
    <col min="3591" max="3591" width="31.85546875" style="1456" bestFit="1" customWidth="1"/>
    <col min="3592" max="3592" width="12.140625" style="1456" customWidth="1"/>
    <col min="3593" max="3593" width="11.7109375" style="1456" customWidth="1"/>
    <col min="3594" max="3594" width="10.85546875" style="1456" customWidth="1"/>
    <col min="3595" max="3595" width="13.140625" style="1456" customWidth="1"/>
    <col min="3596" max="3596" width="12.5703125" style="1456" customWidth="1"/>
    <col min="3597" max="3597" width="12.28515625" style="1456" customWidth="1"/>
    <col min="3598" max="3598" width="9.140625" style="1456"/>
    <col min="3599" max="3599" width="11.28515625" style="1456" customWidth="1"/>
    <col min="3600" max="3844" width="9.140625" style="1456"/>
    <col min="3845" max="3845" width="7.7109375" style="1456" customWidth="1"/>
    <col min="3846" max="3846" width="9.140625" style="1456"/>
    <col min="3847" max="3847" width="31.85546875" style="1456" bestFit="1" customWidth="1"/>
    <col min="3848" max="3848" width="12.140625" style="1456" customWidth="1"/>
    <col min="3849" max="3849" width="11.7109375" style="1456" customWidth="1"/>
    <col min="3850" max="3850" width="10.85546875" style="1456" customWidth="1"/>
    <col min="3851" max="3851" width="13.140625" style="1456" customWidth="1"/>
    <col min="3852" max="3852" width="12.5703125" style="1456" customWidth="1"/>
    <col min="3853" max="3853" width="12.28515625" style="1456" customWidth="1"/>
    <col min="3854" max="3854" width="9.140625" style="1456"/>
    <col min="3855" max="3855" width="11.28515625" style="1456" customWidth="1"/>
    <col min="3856" max="4100" width="9.140625" style="1456"/>
    <col min="4101" max="4101" width="7.7109375" style="1456" customWidth="1"/>
    <col min="4102" max="4102" width="9.140625" style="1456"/>
    <col min="4103" max="4103" width="31.85546875" style="1456" bestFit="1" customWidth="1"/>
    <col min="4104" max="4104" width="12.140625" style="1456" customWidth="1"/>
    <col min="4105" max="4105" width="11.7109375" style="1456" customWidth="1"/>
    <col min="4106" max="4106" width="10.85546875" style="1456" customWidth="1"/>
    <col min="4107" max="4107" width="13.140625" style="1456" customWidth="1"/>
    <col min="4108" max="4108" width="12.5703125" style="1456" customWidth="1"/>
    <col min="4109" max="4109" width="12.28515625" style="1456" customWidth="1"/>
    <col min="4110" max="4110" width="9.140625" style="1456"/>
    <col min="4111" max="4111" width="11.28515625" style="1456" customWidth="1"/>
    <col min="4112" max="4356" width="9.140625" style="1456"/>
    <col min="4357" max="4357" width="7.7109375" style="1456" customWidth="1"/>
    <col min="4358" max="4358" width="9.140625" style="1456"/>
    <col min="4359" max="4359" width="31.85546875" style="1456" bestFit="1" customWidth="1"/>
    <col min="4360" max="4360" width="12.140625" style="1456" customWidth="1"/>
    <col min="4361" max="4361" width="11.7109375" style="1456" customWidth="1"/>
    <col min="4362" max="4362" width="10.85546875" style="1456" customWidth="1"/>
    <col min="4363" max="4363" width="13.140625" style="1456" customWidth="1"/>
    <col min="4364" max="4364" width="12.5703125" style="1456" customWidth="1"/>
    <col min="4365" max="4365" width="12.28515625" style="1456" customWidth="1"/>
    <col min="4366" max="4366" width="9.140625" style="1456"/>
    <col min="4367" max="4367" width="11.28515625" style="1456" customWidth="1"/>
    <col min="4368" max="4612" width="9.140625" style="1456"/>
    <col min="4613" max="4613" width="7.7109375" style="1456" customWidth="1"/>
    <col min="4614" max="4614" width="9.140625" style="1456"/>
    <col min="4615" max="4615" width="31.85546875" style="1456" bestFit="1" customWidth="1"/>
    <col min="4616" max="4616" width="12.140625" style="1456" customWidth="1"/>
    <col min="4617" max="4617" width="11.7109375" style="1456" customWidth="1"/>
    <col min="4618" max="4618" width="10.85546875" style="1456" customWidth="1"/>
    <col min="4619" max="4619" width="13.140625" style="1456" customWidth="1"/>
    <col min="4620" max="4620" width="12.5703125" style="1456" customWidth="1"/>
    <col min="4621" max="4621" width="12.28515625" style="1456" customWidth="1"/>
    <col min="4622" max="4622" width="9.140625" style="1456"/>
    <col min="4623" max="4623" width="11.28515625" style="1456" customWidth="1"/>
    <col min="4624" max="4868" width="9.140625" style="1456"/>
    <col min="4869" max="4869" width="7.7109375" style="1456" customWidth="1"/>
    <col min="4870" max="4870" width="9.140625" style="1456"/>
    <col min="4871" max="4871" width="31.85546875" style="1456" bestFit="1" customWidth="1"/>
    <col min="4872" max="4872" width="12.140625" style="1456" customWidth="1"/>
    <col min="4873" max="4873" width="11.7109375" style="1456" customWidth="1"/>
    <col min="4874" max="4874" width="10.85546875" style="1456" customWidth="1"/>
    <col min="4875" max="4875" width="13.140625" style="1456" customWidth="1"/>
    <col min="4876" max="4876" width="12.5703125" style="1456" customWidth="1"/>
    <col min="4877" max="4877" width="12.28515625" style="1456" customWidth="1"/>
    <col min="4878" max="4878" width="9.140625" style="1456"/>
    <col min="4879" max="4879" width="11.28515625" style="1456" customWidth="1"/>
    <col min="4880" max="5124" width="9.140625" style="1456"/>
    <col min="5125" max="5125" width="7.7109375" style="1456" customWidth="1"/>
    <col min="5126" max="5126" width="9.140625" style="1456"/>
    <col min="5127" max="5127" width="31.85546875" style="1456" bestFit="1" customWidth="1"/>
    <col min="5128" max="5128" width="12.140625" style="1456" customWidth="1"/>
    <col min="5129" max="5129" width="11.7109375" style="1456" customWidth="1"/>
    <col min="5130" max="5130" width="10.85546875" style="1456" customWidth="1"/>
    <col min="5131" max="5131" width="13.140625" style="1456" customWidth="1"/>
    <col min="5132" max="5132" width="12.5703125" style="1456" customWidth="1"/>
    <col min="5133" max="5133" width="12.28515625" style="1456" customWidth="1"/>
    <col min="5134" max="5134" width="9.140625" style="1456"/>
    <col min="5135" max="5135" width="11.28515625" style="1456" customWidth="1"/>
    <col min="5136" max="5380" width="9.140625" style="1456"/>
    <col min="5381" max="5381" width="7.7109375" style="1456" customWidth="1"/>
    <col min="5382" max="5382" width="9.140625" style="1456"/>
    <col min="5383" max="5383" width="31.85546875" style="1456" bestFit="1" customWidth="1"/>
    <col min="5384" max="5384" width="12.140625" style="1456" customWidth="1"/>
    <col min="5385" max="5385" width="11.7109375" style="1456" customWidth="1"/>
    <col min="5386" max="5386" width="10.85546875" style="1456" customWidth="1"/>
    <col min="5387" max="5387" width="13.140625" style="1456" customWidth="1"/>
    <col min="5388" max="5388" width="12.5703125" style="1456" customWidth="1"/>
    <col min="5389" max="5389" width="12.28515625" style="1456" customWidth="1"/>
    <col min="5390" max="5390" width="9.140625" style="1456"/>
    <col min="5391" max="5391" width="11.28515625" style="1456" customWidth="1"/>
    <col min="5392" max="5636" width="9.140625" style="1456"/>
    <col min="5637" max="5637" width="7.7109375" style="1456" customWidth="1"/>
    <col min="5638" max="5638" width="9.140625" style="1456"/>
    <col min="5639" max="5639" width="31.85546875" style="1456" bestFit="1" customWidth="1"/>
    <col min="5640" max="5640" width="12.140625" style="1456" customWidth="1"/>
    <col min="5641" max="5641" width="11.7109375" style="1456" customWidth="1"/>
    <col min="5642" max="5642" width="10.85546875" style="1456" customWidth="1"/>
    <col min="5643" max="5643" width="13.140625" style="1456" customWidth="1"/>
    <col min="5644" max="5644" width="12.5703125" style="1456" customWidth="1"/>
    <col min="5645" max="5645" width="12.28515625" style="1456" customWidth="1"/>
    <col min="5646" max="5646" width="9.140625" style="1456"/>
    <col min="5647" max="5647" width="11.28515625" style="1456" customWidth="1"/>
    <col min="5648" max="5892" width="9.140625" style="1456"/>
    <col min="5893" max="5893" width="7.7109375" style="1456" customWidth="1"/>
    <col min="5894" max="5894" width="9.140625" style="1456"/>
    <col min="5895" max="5895" width="31.85546875" style="1456" bestFit="1" customWidth="1"/>
    <col min="5896" max="5896" width="12.140625" style="1456" customWidth="1"/>
    <col min="5897" max="5897" width="11.7109375" style="1456" customWidth="1"/>
    <col min="5898" max="5898" width="10.85546875" style="1456" customWidth="1"/>
    <col min="5899" max="5899" width="13.140625" style="1456" customWidth="1"/>
    <col min="5900" max="5900" width="12.5703125" style="1456" customWidth="1"/>
    <col min="5901" max="5901" width="12.28515625" style="1456" customWidth="1"/>
    <col min="5902" max="5902" width="9.140625" style="1456"/>
    <col min="5903" max="5903" width="11.28515625" style="1456" customWidth="1"/>
    <col min="5904" max="6148" width="9.140625" style="1456"/>
    <col min="6149" max="6149" width="7.7109375" style="1456" customWidth="1"/>
    <col min="6150" max="6150" width="9.140625" style="1456"/>
    <col min="6151" max="6151" width="31.85546875" style="1456" bestFit="1" customWidth="1"/>
    <col min="6152" max="6152" width="12.140625" style="1456" customWidth="1"/>
    <col min="6153" max="6153" width="11.7109375" style="1456" customWidth="1"/>
    <col min="6154" max="6154" width="10.85546875" style="1456" customWidth="1"/>
    <col min="6155" max="6155" width="13.140625" style="1456" customWidth="1"/>
    <col min="6156" max="6156" width="12.5703125" style="1456" customWidth="1"/>
    <col min="6157" max="6157" width="12.28515625" style="1456" customWidth="1"/>
    <col min="6158" max="6158" width="9.140625" style="1456"/>
    <col min="6159" max="6159" width="11.28515625" style="1456" customWidth="1"/>
    <col min="6160" max="6404" width="9.140625" style="1456"/>
    <col min="6405" max="6405" width="7.7109375" style="1456" customWidth="1"/>
    <col min="6406" max="6406" width="9.140625" style="1456"/>
    <col min="6407" max="6407" width="31.85546875" style="1456" bestFit="1" customWidth="1"/>
    <col min="6408" max="6408" width="12.140625" style="1456" customWidth="1"/>
    <col min="6409" max="6409" width="11.7109375" style="1456" customWidth="1"/>
    <col min="6410" max="6410" width="10.85546875" style="1456" customWidth="1"/>
    <col min="6411" max="6411" width="13.140625" style="1456" customWidth="1"/>
    <col min="6412" max="6412" width="12.5703125" style="1456" customWidth="1"/>
    <col min="6413" max="6413" width="12.28515625" style="1456" customWidth="1"/>
    <col min="6414" max="6414" width="9.140625" style="1456"/>
    <col min="6415" max="6415" width="11.28515625" style="1456" customWidth="1"/>
    <col min="6416" max="6660" width="9.140625" style="1456"/>
    <col min="6661" max="6661" width="7.7109375" style="1456" customWidth="1"/>
    <col min="6662" max="6662" width="9.140625" style="1456"/>
    <col min="6663" max="6663" width="31.85546875" style="1456" bestFit="1" customWidth="1"/>
    <col min="6664" max="6664" width="12.140625" style="1456" customWidth="1"/>
    <col min="6665" max="6665" width="11.7109375" style="1456" customWidth="1"/>
    <col min="6666" max="6666" width="10.85546875" style="1456" customWidth="1"/>
    <col min="6667" max="6667" width="13.140625" style="1456" customWidth="1"/>
    <col min="6668" max="6668" width="12.5703125" style="1456" customWidth="1"/>
    <col min="6669" max="6669" width="12.28515625" style="1456" customWidth="1"/>
    <col min="6670" max="6670" width="9.140625" style="1456"/>
    <col min="6671" max="6671" width="11.28515625" style="1456" customWidth="1"/>
    <col min="6672" max="6916" width="9.140625" style="1456"/>
    <col min="6917" max="6917" width="7.7109375" style="1456" customWidth="1"/>
    <col min="6918" max="6918" width="9.140625" style="1456"/>
    <col min="6919" max="6919" width="31.85546875" style="1456" bestFit="1" customWidth="1"/>
    <col min="6920" max="6920" width="12.140625" style="1456" customWidth="1"/>
    <col min="6921" max="6921" width="11.7109375" style="1456" customWidth="1"/>
    <col min="6922" max="6922" width="10.85546875" style="1456" customWidth="1"/>
    <col min="6923" max="6923" width="13.140625" style="1456" customWidth="1"/>
    <col min="6924" max="6924" width="12.5703125" style="1456" customWidth="1"/>
    <col min="6925" max="6925" width="12.28515625" style="1456" customWidth="1"/>
    <col min="6926" max="6926" width="9.140625" style="1456"/>
    <col min="6927" max="6927" width="11.28515625" style="1456" customWidth="1"/>
    <col min="6928" max="7172" width="9.140625" style="1456"/>
    <col min="7173" max="7173" width="7.7109375" style="1456" customWidth="1"/>
    <col min="7174" max="7174" width="9.140625" style="1456"/>
    <col min="7175" max="7175" width="31.85546875" style="1456" bestFit="1" customWidth="1"/>
    <col min="7176" max="7176" width="12.140625" style="1456" customWidth="1"/>
    <col min="7177" max="7177" width="11.7109375" style="1456" customWidth="1"/>
    <col min="7178" max="7178" width="10.85546875" style="1456" customWidth="1"/>
    <col min="7179" max="7179" width="13.140625" style="1456" customWidth="1"/>
    <col min="7180" max="7180" width="12.5703125" style="1456" customWidth="1"/>
    <col min="7181" max="7181" width="12.28515625" style="1456" customWidth="1"/>
    <col min="7182" max="7182" width="9.140625" style="1456"/>
    <col min="7183" max="7183" width="11.28515625" style="1456" customWidth="1"/>
    <col min="7184" max="7428" width="9.140625" style="1456"/>
    <col min="7429" max="7429" width="7.7109375" style="1456" customWidth="1"/>
    <col min="7430" max="7430" width="9.140625" style="1456"/>
    <col min="7431" max="7431" width="31.85546875" style="1456" bestFit="1" customWidth="1"/>
    <col min="7432" max="7432" width="12.140625" style="1456" customWidth="1"/>
    <col min="7433" max="7433" width="11.7109375" style="1456" customWidth="1"/>
    <col min="7434" max="7434" width="10.85546875" style="1456" customWidth="1"/>
    <col min="7435" max="7435" width="13.140625" style="1456" customWidth="1"/>
    <col min="7436" max="7436" width="12.5703125" style="1456" customWidth="1"/>
    <col min="7437" max="7437" width="12.28515625" style="1456" customWidth="1"/>
    <col min="7438" max="7438" width="9.140625" style="1456"/>
    <col min="7439" max="7439" width="11.28515625" style="1456" customWidth="1"/>
    <col min="7440" max="7684" width="9.140625" style="1456"/>
    <col min="7685" max="7685" width="7.7109375" style="1456" customWidth="1"/>
    <col min="7686" max="7686" width="9.140625" style="1456"/>
    <col min="7687" max="7687" width="31.85546875" style="1456" bestFit="1" customWidth="1"/>
    <col min="7688" max="7688" width="12.140625" style="1456" customWidth="1"/>
    <col min="7689" max="7689" width="11.7109375" style="1456" customWidth="1"/>
    <col min="7690" max="7690" width="10.85546875" style="1456" customWidth="1"/>
    <col min="7691" max="7691" width="13.140625" style="1456" customWidth="1"/>
    <col min="7692" max="7692" width="12.5703125" style="1456" customWidth="1"/>
    <col min="7693" max="7693" width="12.28515625" style="1456" customWidth="1"/>
    <col min="7694" max="7694" width="9.140625" style="1456"/>
    <col min="7695" max="7695" width="11.28515625" style="1456" customWidth="1"/>
    <col min="7696" max="7940" width="9.140625" style="1456"/>
    <col min="7941" max="7941" width="7.7109375" style="1456" customWidth="1"/>
    <col min="7942" max="7942" width="9.140625" style="1456"/>
    <col min="7943" max="7943" width="31.85546875" style="1456" bestFit="1" customWidth="1"/>
    <col min="7944" max="7944" width="12.140625" style="1456" customWidth="1"/>
    <col min="7945" max="7945" width="11.7109375" style="1456" customWidth="1"/>
    <col min="7946" max="7946" width="10.85546875" style="1456" customWidth="1"/>
    <col min="7947" max="7947" width="13.140625" style="1456" customWidth="1"/>
    <col min="7948" max="7948" width="12.5703125" style="1456" customWidth="1"/>
    <col min="7949" max="7949" width="12.28515625" style="1456" customWidth="1"/>
    <col min="7950" max="7950" width="9.140625" style="1456"/>
    <col min="7951" max="7951" width="11.28515625" style="1456" customWidth="1"/>
    <col min="7952" max="8196" width="9.140625" style="1456"/>
    <col min="8197" max="8197" width="7.7109375" style="1456" customWidth="1"/>
    <col min="8198" max="8198" width="9.140625" style="1456"/>
    <col min="8199" max="8199" width="31.85546875" style="1456" bestFit="1" customWidth="1"/>
    <col min="8200" max="8200" width="12.140625" style="1456" customWidth="1"/>
    <col min="8201" max="8201" width="11.7109375" style="1456" customWidth="1"/>
    <col min="8202" max="8202" width="10.85546875" style="1456" customWidth="1"/>
    <col min="8203" max="8203" width="13.140625" style="1456" customWidth="1"/>
    <col min="8204" max="8204" width="12.5703125" style="1456" customWidth="1"/>
    <col min="8205" max="8205" width="12.28515625" style="1456" customWidth="1"/>
    <col min="8206" max="8206" width="9.140625" style="1456"/>
    <col min="8207" max="8207" width="11.28515625" style="1456" customWidth="1"/>
    <col min="8208" max="8452" width="9.140625" style="1456"/>
    <col min="8453" max="8453" width="7.7109375" style="1456" customWidth="1"/>
    <col min="8454" max="8454" width="9.140625" style="1456"/>
    <col min="8455" max="8455" width="31.85546875" style="1456" bestFit="1" customWidth="1"/>
    <col min="8456" max="8456" width="12.140625" style="1456" customWidth="1"/>
    <col min="8457" max="8457" width="11.7109375" style="1456" customWidth="1"/>
    <col min="8458" max="8458" width="10.85546875" style="1456" customWidth="1"/>
    <col min="8459" max="8459" width="13.140625" style="1456" customWidth="1"/>
    <col min="8460" max="8460" width="12.5703125" style="1456" customWidth="1"/>
    <col min="8461" max="8461" width="12.28515625" style="1456" customWidth="1"/>
    <col min="8462" max="8462" width="9.140625" style="1456"/>
    <col min="8463" max="8463" width="11.28515625" style="1456" customWidth="1"/>
    <col min="8464" max="8708" width="9.140625" style="1456"/>
    <col min="8709" max="8709" width="7.7109375" style="1456" customWidth="1"/>
    <col min="8710" max="8710" width="9.140625" style="1456"/>
    <col min="8711" max="8711" width="31.85546875" style="1456" bestFit="1" customWidth="1"/>
    <col min="8712" max="8712" width="12.140625" style="1456" customWidth="1"/>
    <col min="8713" max="8713" width="11.7109375" style="1456" customWidth="1"/>
    <col min="8714" max="8714" width="10.85546875" style="1456" customWidth="1"/>
    <col min="8715" max="8715" width="13.140625" style="1456" customWidth="1"/>
    <col min="8716" max="8716" width="12.5703125" style="1456" customWidth="1"/>
    <col min="8717" max="8717" width="12.28515625" style="1456" customWidth="1"/>
    <col min="8718" max="8718" width="9.140625" style="1456"/>
    <col min="8719" max="8719" width="11.28515625" style="1456" customWidth="1"/>
    <col min="8720" max="8964" width="9.140625" style="1456"/>
    <col min="8965" max="8965" width="7.7109375" style="1456" customWidth="1"/>
    <col min="8966" max="8966" width="9.140625" style="1456"/>
    <col min="8967" max="8967" width="31.85546875" style="1456" bestFit="1" customWidth="1"/>
    <col min="8968" max="8968" width="12.140625" style="1456" customWidth="1"/>
    <col min="8969" max="8969" width="11.7109375" style="1456" customWidth="1"/>
    <col min="8970" max="8970" width="10.85546875" style="1456" customWidth="1"/>
    <col min="8971" max="8971" width="13.140625" style="1456" customWidth="1"/>
    <col min="8972" max="8972" width="12.5703125" style="1456" customWidth="1"/>
    <col min="8973" max="8973" width="12.28515625" style="1456" customWidth="1"/>
    <col min="8974" max="8974" width="9.140625" style="1456"/>
    <col min="8975" max="8975" width="11.28515625" style="1456" customWidth="1"/>
    <col min="8976" max="9220" width="9.140625" style="1456"/>
    <col min="9221" max="9221" width="7.7109375" style="1456" customWidth="1"/>
    <col min="9222" max="9222" width="9.140625" style="1456"/>
    <col min="9223" max="9223" width="31.85546875" style="1456" bestFit="1" customWidth="1"/>
    <col min="9224" max="9224" width="12.140625" style="1456" customWidth="1"/>
    <col min="9225" max="9225" width="11.7109375" style="1456" customWidth="1"/>
    <col min="9226" max="9226" width="10.85546875" style="1456" customWidth="1"/>
    <col min="9227" max="9227" width="13.140625" style="1456" customWidth="1"/>
    <col min="9228" max="9228" width="12.5703125" style="1456" customWidth="1"/>
    <col min="9229" max="9229" width="12.28515625" style="1456" customWidth="1"/>
    <col min="9230" max="9230" width="9.140625" style="1456"/>
    <col min="9231" max="9231" width="11.28515625" style="1456" customWidth="1"/>
    <col min="9232" max="9476" width="9.140625" style="1456"/>
    <col min="9477" max="9477" width="7.7109375" style="1456" customWidth="1"/>
    <col min="9478" max="9478" width="9.140625" style="1456"/>
    <col min="9479" max="9479" width="31.85546875" style="1456" bestFit="1" customWidth="1"/>
    <col min="9480" max="9480" width="12.140625" style="1456" customWidth="1"/>
    <col min="9481" max="9481" width="11.7109375" style="1456" customWidth="1"/>
    <col min="9482" max="9482" width="10.85546875" style="1456" customWidth="1"/>
    <col min="9483" max="9483" width="13.140625" style="1456" customWidth="1"/>
    <col min="9484" max="9484" width="12.5703125" style="1456" customWidth="1"/>
    <col min="9485" max="9485" width="12.28515625" style="1456" customWidth="1"/>
    <col min="9486" max="9486" width="9.140625" style="1456"/>
    <col min="9487" max="9487" width="11.28515625" style="1456" customWidth="1"/>
    <col min="9488" max="9732" width="9.140625" style="1456"/>
    <col min="9733" max="9733" width="7.7109375" style="1456" customWidth="1"/>
    <col min="9734" max="9734" width="9.140625" style="1456"/>
    <col min="9735" max="9735" width="31.85546875" style="1456" bestFit="1" customWidth="1"/>
    <col min="9736" max="9736" width="12.140625" style="1456" customWidth="1"/>
    <col min="9737" max="9737" width="11.7109375" style="1456" customWidth="1"/>
    <col min="9738" max="9738" width="10.85546875" style="1456" customWidth="1"/>
    <col min="9739" max="9739" width="13.140625" style="1456" customWidth="1"/>
    <col min="9740" max="9740" width="12.5703125" style="1456" customWidth="1"/>
    <col min="9741" max="9741" width="12.28515625" style="1456" customWidth="1"/>
    <col min="9742" max="9742" width="9.140625" style="1456"/>
    <col min="9743" max="9743" width="11.28515625" style="1456" customWidth="1"/>
    <col min="9744" max="9988" width="9.140625" style="1456"/>
    <col min="9989" max="9989" width="7.7109375" style="1456" customWidth="1"/>
    <col min="9990" max="9990" width="9.140625" style="1456"/>
    <col min="9991" max="9991" width="31.85546875" style="1456" bestFit="1" customWidth="1"/>
    <col min="9992" max="9992" width="12.140625" style="1456" customWidth="1"/>
    <col min="9993" max="9993" width="11.7109375" style="1456" customWidth="1"/>
    <col min="9994" max="9994" width="10.85546875" style="1456" customWidth="1"/>
    <col min="9995" max="9995" width="13.140625" style="1456" customWidth="1"/>
    <col min="9996" max="9996" width="12.5703125" style="1456" customWidth="1"/>
    <col min="9997" max="9997" width="12.28515625" style="1456" customWidth="1"/>
    <col min="9998" max="9998" width="9.140625" style="1456"/>
    <col min="9999" max="9999" width="11.28515625" style="1456" customWidth="1"/>
    <col min="10000" max="10244" width="9.140625" style="1456"/>
    <col min="10245" max="10245" width="7.7109375" style="1456" customWidth="1"/>
    <col min="10246" max="10246" width="9.140625" style="1456"/>
    <col min="10247" max="10247" width="31.85546875" style="1456" bestFit="1" customWidth="1"/>
    <col min="10248" max="10248" width="12.140625" style="1456" customWidth="1"/>
    <col min="10249" max="10249" width="11.7109375" style="1456" customWidth="1"/>
    <col min="10250" max="10250" width="10.85546875" style="1456" customWidth="1"/>
    <col min="10251" max="10251" width="13.140625" style="1456" customWidth="1"/>
    <col min="10252" max="10252" width="12.5703125" style="1456" customWidth="1"/>
    <col min="10253" max="10253" width="12.28515625" style="1456" customWidth="1"/>
    <col min="10254" max="10254" width="9.140625" style="1456"/>
    <col min="10255" max="10255" width="11.28515625" style="1456" customWidth="1"/>
    <col min="10256" max="10500" width="9.140625" style="1456"/>
    <col min="10501" max="10501" width="7.7109375" style="1456" customWidth="1"/>
    <col min="10502" max="10502" width="9.140625" style="1456"/>
    <col min="10503" max="10503" width="31.85546875" style="1456" bestFit="1" customWidth="1"/>
    <col min="10504" max="10504" width="12.140625" style="1456" customWidth="1"/>
    <col min="10505" max="10505" width="11.7109375" style="1456" customWidth="1"/>
    <col min="10506" max="10506" width="10.85546875" style="1456" customWidth="1"/>
    <col min="10507" max="10507" width="13.140625" style="1456" customWidth="1"/>
    <col min="10508" max="10508" width="12.5703125" style="1456" customWidth="1"/>
    <col min="10509" max="10509" width="12.28515625" style="1456" customWidth="1"/>
    <col min="10510" max="10510" width="9.140625" style="1456"/>
    <col min="10511" max="10511" width="11.28515625" style="1456" customWidth="1"/>
    <col min="10512" max="10756" width="9.140625" style="1456"/>
    <col min="10757" max="10757" width="7.7109375" style="1456" customWidth="1"/>
    <col min="10758" max="10758" width="9.140625" style="1456"/>
    <col min="10759" max="10759" width="31.85546875" style="1456" bestFit="1" customWidth="1"/>
    <col min="10760" max="10760" width="12.140625" style="1456" customWidth="1"/>
    <col min="10761" max="10761" width="11.7109375" style="1456" customWidth="1"/>
    <col min="10762" max="10762" width="10.85546875" style="1456" customWidth="1"/>
    <col min="10763" max="10763" width="13.140625" style="1456" customWidth="1"/>
    <col min="10764" max="10764" width="12.5703125" style="1456" customWidth="1"/>
    <col min="10765" max="10765" width="12.28515625" style="1456" customWidth="1"/>
    <col min="10766" max="10766" width="9.140625" style="1456"/>
    <col min="10767" max="10767" width="11.28515625" style="1456" customWidth="1"/>
    <col min="10768" max="11012" width="9.140625" style="1456"/>
    <col min="11013" max="11013" width="7.7109375" style="1456" customWidth="1"/>
    <col min="11014" max="11014" width="9.140625" style="1456"/>
    <col min="11015" max="11015" width="31.85546875" style="1456" bestFit="1" customWidth="1"/>
    <col min="11016" max="11016" width="12.140625" style="1456" customWidth="1"/>
    <col min="11017" max="11017" width="11.7109375" style="1456" customWidth="1"/>
    <col min="11018" max="11018" width="10.85546875" style="1456" customWidth="1"/>
    <col min="11019" max="11019" width="13.140625" style="1456" customWidth="1"/>
    <col min="11020" max="11020" width="12.5703125" style="1456" customWidth="1"/>
    <col min="11021" max="11021" width="12.28515625" style="1456" customWidth="1"/>
    <col min="11022" max="11022" width="9.140625" style="1456"/>
    <col min="11023" max="11023" width="11.28515625" style="1456" customWidth="1"/>
    <col min="11024" max="11268" width="9.140625" style="1456"/>
    <col min="11269" max="11269" width="7.7109375" style="1456" customWidth="1"/>
    <col min="11270" max="11270" width="9.140625" style="1456"/>
    <col min="11271" max="11271" width="31.85546875" style="1456" bestFit="1" customWidth="1"/>
    <col min="11272" max="11272" width="12.140625" style="1456" customWidth="1"/>
    <col min="11273" max="11273" width="11.7109375" style="1456" customWidth="1"/>
    <col min="11274" max="11274" width="10.85546875" style="1456" customWidth="1"/>
    <col min="11275" max="11275" width="13.140625" style="1456" customWidth="1"/>
    <col min="11276" max="11276" width="12.5703125" style="1456" customWidth="1"/>
    <col min="11277" max="11277" width="12.28515625" style="1456" customWidth="1"/>
    <col min="11278" max="11278" width="9.140625" style="1456"/>
    <col min="11279" max="11279" width="11.28515625" style="1456" customWidth="1"/>
    <col min="11280" max="11524" width="9.140625" style="1456"/>
    <col min="11525" max="11525" width="7.7109375" style="1456" customWidth="1"/>
    <col min="11526" max="11526" width="9.140625" style="1456"/>
    <col min="11527" max="11527" width="31.85546875" style="1456" bestFit="1" customWidth="1"/>
    <col min="11528" max="11528" width="12.140625" style="1456" customWidth="1"/>
    <col min="11529" max="11529" width="11.7109375" style="1456" customWidth="1"/>
    <col min="11530" max="11530" width="10.85546875" style="1456" customWidth="1"/>
    <col min="11531" max="11531" width="13.140625" style="1456" customWidth="1"/>
    <col min="11532" max="11532" width="12.5703125" style="1456" customWidth="1"/>
    <col min="11533" max="11533" width="12.28515625" style="1456" customWidth="1"/>
    <col min="11534" max="11534" width="9.140625" style="1456"/>
    <col min="11535" max="11535" width="11.28515625" style="1456" customWidth="1"/>
    <col min="11536" max="11780" width="9.140625" style="1456"/>
    <col min="11781" max="11781" width="7.7109375" style="1456" customWidth="1"/>
    <col min="11782" max="11782" width="9.140625" style="1456"/>
    <col min="11783" max="11783" width="31.85546875" style="1456" bestFit="1" customWidth="1"/>
    <col min="11784" max="11784" width="12.140625" style="1456" customWidth="1"/>
    <col min="11785" max="11785" width="11.7109375" style="1456" customWidth="1"/>
    <col min="11786" max="11786" width="10.85546875" style="1456" customWidth="1"/>
    <col min="11787" max="11787" width="13.140625" style="1456" customWidth="1"/>
    <col min="11788" max="11788" width="12.5703125" style="1456" customWidth="1"/>
    <col min="11789" max="11789" width="12.28515625" style="1456" customWidth="1"/>
    <col min="11790" max="11790" width="9.140625" style="1456"/>
    <col min="11791" max="11791" width="11.28515625" style="1456" customWidth="1"/>
    <col min="11792" max="12036" width="9.140625" style="1456"/>
    <col min="12037" max="12037" width="7.7109375" style="1456" customWidth="1"/>
    <col min="12038" max="12038" width="9.140625" style="1456"/>
    <col min="12039" max="12039" width="31.85546875" style="1456" bestFit="1" customWidth="1"/>
    <col min="12040" max="12040" width="12.140625" style="1456" customWidth="1"/>
    <col min="12041" max="12041" width="11.7109375" style="1456" customWidth="1"/>
    <col min="12042" max="12042" width="10.85546875" style="1456" customWidth="1"/>
    <col min="12043" max="12043" width="13.140625" style="1456" customWidth="1"/>
    <col min="12044" max="12044" width="12.5703125" style="1456" customWidth="1"/>
    <col min="12045" max="12045" width="12.28515625" style="1456" customWidth="1"/>
    <col min="12046" max="12046" width="9.140625" style="1456"/>
    <col min="12047" max="12047" width="11.28515625" style="1456" customWidth="1"/>
    <col min="12048" max="12292" width="9.140625" style="1456"/>
    <col min="12293" max="12293" width="7.7109375" style="1456" customWidth="1"/>
    <col min="12294" max="12294" width="9.140625" style="1456"/>
    <col min="12295" max="12295" width="31.85546875" style="1456" bestFit="1" customWidth="1"/>
    <col min="12296" max="12296" width="12.140625" style="1456" customWidth="1"/>
    <col min="12297" max="12297" width="11.7109375" style="1456" customWidth="1"/>
    <col min="12298" max="12298" width="10.85546875" style="1456" customWidth="1"/>
    <col min="12299" max="12299" width="13.140625" style="1456" customWidth="1"/>
    <col min="12300" max="12300" width="12.5703125" style="1456" customWidth="1"/>
    <col min="12301" max="12301" width="12.28515625" style="1456" customWidth="1"/>
    <col min="12302" max="12302" width="9.140625" style="1456"/>
    <col min="12303" max="12303" width="11.28515625" style="1456" customWidth="1"/>
    <col min="12304" max="12548" width="9.140625" style="1456"/>
    <col min="12549" max="12549" width="7.7109375" style="1456" customWidth="1"/>
    <col min="12550" max="12550" width="9.140625" style="1456"/>
    <col min="12551" max="12551" width="31.85546875" style="1456" bestFit="1" customWidth="1"/>
    <col min="12552" max="12552" width="12.140625" style="1456" customWidth="1"/>
    <col min="12553" max="12553" width="11.7109375" style="1456" customWidth="1"/>
    <col min="12554" max="12554" width="10.85546875" style="1456" customWidth="1"/>
    <col min="12555" max="12555" width="13.140625" style="1456" customWidth="1"/>
    <col min="12556" max="12556" width="12.5703125" style="1456" customWidth="1"/>
    <col min="12557" max="12557" width="12.28515625" style="1456" customWidth="1"/>
    <col min="12558" max="12558" width="9.140625" style="1456"/>
    <col min="12559" max="12559" width="11.28515625" style="1456" customWidth="1"/>
    <col min="12560" max="12804" width="9.140625" style="1456"/>
    <col min="12805" max="12805" width="7.7109375" style="1456" customWidth="1"/>
    <col min="12806" max="12806" width="9.140625" style="1456"/>
    <col min="12807" max="12807" width="31.85546875" style="1456" bestFit="1" customWidth="1"/>
    <col min="12808" max="12808" width="12.140625" style="1456" customWidth="1"/>
    <col min="12809" max="12809" width="11.7109375" style="1456" customWidth="1"/>
    <col min="12810" max="12810" width="10.85546875" style="1456" customWidth="1"/>
    <col min="12811" max="12811" width="13.140625" style="1456" customWidth="1"/>
    <col min="12812" max="12812" width="12.5703125" style="1456" customWidth="1"/>
    <col min="12813" max="12813" width="12.28515625" style="1456" customWidth="1"/>
    <col min="12814" max="12814" width="9.140625" style="1456"/>
    <col min="12815" max="12815" width="11.28515625" style="1456" customWidth="1"/>
    <col min="12816" max="13060" width="9.140625" style="1456"/>
    <col min="13061" max="13061" width="7.7109375" style="1456" customWidth="1"/>
    <col min="13062" max="13062" width="9.140625" style="1456"/>
    <col min="13063" max="13063" width="31.85546875" style="1456" bestFit="1" customWidth="1"/>
    <col min="13064" max="13064" width="12.140625" style="1456" customWidth="1"/>
    <col min="13065" max="13065" width="11.7109375" style="1456" customWidth="1"/>
    <col min="13066" max="13066" width="10.85546875" style="1456" customWidth="1"/>
    <col min="13067" max="13067" width="13.140625" style="1456" customWidth="1"/>
    <col min="13068" max="13068" width="12.5703125" style="1456" customWidth="1"/>
    <col min="13069" max="13069" width="12.28515625" style="1456" customWidth="1"/>
    <col min="13070" max="13070" width="9.140625" style="1456"/>
    <col min="13071" max="13071" width="11.28515625" style="1456" customWidth="1"/>
    <col min="13072" max="13316" width="9.140625" style="1456"/>
    <col min="13317" max="13317" width="7.7109375" style="1456" customWidth="1"/>
    <col min="13318" max="13318" width="9.140625" style="1456"/>
    <col min="13319" max="13319" width="31.85546875" style="1456" bestFit="1" customWidth="1"/>
    <col min="13320" max="13320" width="12.140625" style="1456" customWidth="1"/>
    <col min="13321" max="13321" width="11.7109375" style="1456" customWidth="1"/>
    <col min="13322" max="13322" width="10.85546875" style="1456" customWidth="1"/>
    <col min="13323" max="13323" width="13.140625" style="1456" customWidth="1"/>
    <col min="13324" max="13324" width="12.5703125" style="1456" customWidth="1"/>
    <col min="13325" max="13325" width="12.28515625" style="1456" customWidth="1"/>
    <col min="13326" max="13326" width="9.140625" style="1456"/>
    <col min="13327" max="13327" width="11.28515625" style="1456" customWidth="1"/>
    <col min="13328" max="13572" width="9.140625" style="1456"/>
    <col min="13573" max="13573" width="7.7109375" style="1456" customWidth="1"/>
    <col min="13574" max="13574" width="9.140625" style="1456"/>
    <col min="13575" max="13575" width="31.85546875" style="1456" bestFit="1" customWidth="1"/>
    <col min="13576" max="13576" width="12.140625" style="1456" customWidth="1"/>
    <col min="13577" max="13577" width="11.7109375" style="1456" customWidth="1"/>
    <col min="13578" max="13578" width="10.85546875" style="1456" customWidth="1"/>
    <col min="13579" max="13579" width="13.140625" style="1456" customWidth="1"/>
    <col min="13580" max="13580" width="12.5703125" style="1456" customWidth="1"/>
    <col min="13581" max="13581" width="12.28515625" style="1456" customWidth="1"/>
    <col min="13582" max="13582" width="9.140625" style="1456"/>
    <col min="13583" max="13583" width="11.28515625" style="1456" customWidth="1"/>
    <col min="13584" max="13828" width="9.140625" style="1456"/>
    <col min="13829" max="13829" width="7.7109375" style="1456" customWidth="1"/>
    <col min="13830" max="13830" width="9.140625" style="1456"/>
    <col min="13831" max="13831" width="31.85546875" style="1456" bestFit="1" customWidth="1"/>
    <col min="13832" max="13832" width="12.140625" style="1456" customWidth="1"/>
    <col min="13833" max="13833" width="11.7109375" style="1456" customWidth="1"/>
    <col min="13834" max="13834" width="10.85546875" style="1456" customWidth="1"/>
    <col min="13835" max="13835" width="13.140625" style="1456" customWidth="1"/>
    <col min="13836" max="13836" width="12.5703125" style="1456" customWidth="1"/>
    <col min="13837" max="13837" width="12.28515625" style="1456" customWidth="1"/>
    <col min="13838" max="13838" width="9.140625" style="1456"/>
    <col min="13839" max="13839" width="11.28515625" style="1456" customWidth="1"/>
    <col min="13840" max="14084" width="9.140625" style="1456"/>
    <col min="14085" max="14085" width="7.7109375" style="1456" customWidth="1"/>
    <col min="14086" max="14086" width="9.140625" style="1456"/>
    <col min="14087" max="14087" width="31.85546875" style="1456" bestFit="1" customWidth="1"/>
    <col min="14088" max="14088" width="12.140625" style="1456" customWidth="1"/>
    <col min="14089" max="14089" width="11.7109375" style="1456" customWidth="1"/>
    <col min="14090" max="14090" width="10.85546875" style="1456" customWidth="1"/>
    <col min="14091" max="14091" width="13.140625" style="1456" customWidth="1"/>
    <col min="14092" max="14092" width="12.5703125" style="1456" customWidth="1"/>
    <col min="14093" max="14093" width="12.28515625" style="1456" customWidth="1"/>
    <col min="14094" max="14094" width="9.140625" style="1456"/>
    <col min="14095" max="14095" width="11.28515625" style="1456" customWidth="1"/>
    <col min="14096" max="14340" width="9.140625" style="1456"/>
    <col min="14341" max="14341" width="7.7109375" style="1456" customWidth="1"/>
    <col min="14342" max="14342" width="9.140625" style="1456"/>
    <col min="14343" max="14343" width="31.85546875" style="1456" bestFit="1" customWidth="1"/>
    <col min="14344" max="14344" width="12.140625" style="1456" customWidth="1"/>
    <col min="14345" max="14345" width="11.7109375" style="1456" customWidth="1"/>
    <col min="14346" max="14346" width="10.85546875" style="1456" customWidth="1"/>
    <col min="14347" max="14347" width="13.140625" style="1456" customWidth="1"/>
    <col min="14348" max="14348" width="12.5703125" style="1456" customWidth="1"/>
    <col min="14349" max="14349" width="12.28515625" style="1456" customWidth="1"/>
    <col min="14350" max="14350" width="9.140625" style="1456"/>
    <col min="14351" max="14351" width="11.28515625" style="1456" customWidth="1"/>
    <col min="14352" max="14596" width="9.140625" style="1456"/>
    <col min="14597" max="14597" width="7.7109375" style="1456" customWidth="1"/>
    <col min="14598" max="14598" width="9.140625" style="1456"/>
    <col min="14599" max="14599" width="31.85546875" style="1456" bestFit="1" customWidth="1"/>
    <col min="14600" max="14600" width="12.140625" style="1456" customWidth="1"/>
    <col min="14601" max="14601" width="11.7109375" style="1456" customWidth="1"/>
    <col min="14602" max="14602" width="10.85546875" style="1456" customWidth="1"/>
    <col min="14603" max="14603" width="13.140625" style="1456" customWidth="1"/>
    <col min="14604" max="14604" width="12.5703125" style="1456" customWidth="1"/>
    <col min="14605" max="14605" width="12.28515625" style="1456" customWidth="1"/>
    <col min="14606" max="14606" width="9.140625" style="1456"/>
    <col min="14607" max="14607" width="11.28515625" style="1456" customWidth="1"/>
    <col min="14608" max="14852" width="9.140625" style="1456"/>
    <col min="14853" max="14853" width="7.7109375" style="1456" customWidth="1"/>
    <col min="14854" max="14854" width="9.140625" style="1456"/>
    <col min="14855" max="14855" width="31.85546875" style="1456" bestFit="1" customWidth="1"/>
    <col min="14856" max="14856" width="12.140625" style="1456" customWidth="1"/>
    <col min="14857" max="14857" width="11.7109375" style="1456" customWidth="1"/>
    <col min="14858" max="14858" width="10.85546875" style="1456" customWidth="1"/>
    <col min="14859" max="14859" width="13.140625" style="1456" customWidth="1"/>
    <col min="14860" max="14860" width="12.5703125" style="1456" customWidth="1"/>
    <col min="14861" max="14861" width="12.28515625" style="1456" customWidth="1"/>
    <col min="14862" max="14862" width="9.140625" style="1456"/>
    <col min="14863" max="14863" width="11.28515625" style="1456" customWidth="1"/>
    <col min="14864" max="15108" width="9.140625" style="1456"/>
    <col min="15109" max="15109" width="7.7109375" style="1456" customWidth="1"/>
    <col min="15110" max="15110" width="9.140625" style="1456"/>
    <col min="15111" max="15111" width="31.85546875" style="1456" bestFit="1" customWidth="1"/>
    <col min="15112" max="15112" width="12.140625" style="1456" customWidth="1"/>
    <col min="15113" max="15113" width="11.7109375" style="1456" customWidth="1"/>
    <col min="15114" max="15114" width="10.85546875" style="1456" customWidth="1"/>
    <col min="15115" max="15115" width="13.140625" style="1456" customWidth="1"/>
    <col min="15116" max="15116" width="12.5703125" style="1456" customWidth="1"/>
    <col min="15117" max="15117" width="12.28515625" style="1456" customWidth="1"/>
    <col min="15118" max="15118" width="9.140625" style="1456"/>
    <col min="15119" max="15119" width="11.28515625" style="1456" customWidth="1"/>
    <col min="15120" max="15364" width="9.140625" style="1456"/>
    <col min="15365" max="15365" width="7.7109375" style="1456" customWidth="1"/>
    <col min="15366" max="15366" width="9.140625" style="1456"/>
    <col min="15367" max="15367" width="31.85546875" style="1456" bestFit="1" customWidth="1"/>
    <col min="15368" max="15368" width="12.140625" style="1456" customWidth="1"/>
    <col min="15369" max="15369" width="11.7109375" style="1456" customWidth="1"/>
    <col min="15370" max="15370" width="10.85546875" style="1456" customWidth="1"/>
    <col min="15371" max="15371" width="13.140625" style="1456" customWidth="1"/>
    <col min="15372" max="15372" width="12.5703125" style="1456" customWidth="1"/>
    <col min="15373" max="15373" width="12.28515625" style="1456" customWidth="1"/>
    <col min="15374" max="15374" width="9.140625" style="1456"/>
    <col min="15375" max="15375" width="11.28515625" style="1456" customWidth="1"/>
    <col min="15376" max="15620" width="9.140625" style="1456"/>
    <col min="15621" max="15621" width="7.7109375" style="1456" customWidth="1"/>
    <col min="15622" max="15622" width="9.140625" style="1456"/>
    <col min="15623" max="15623" width="31.85546875" style="1456" bestFit="1" customWidth="1"/>
    <col min="15624" max="15624" width="12.140625" style="1456" customWidth="1"/>
    <col min="15625" max="15625" width="11.7109375" style="1456" customWidth="1"/>
    <col min="15626" max="15626" width="10.85546875" style="1456" customWidth="1"/>
    <col min="15627" max="15627" width="13.140625" style="1456" customWidth="1"/>
    <col min="15628" max="15628" width="12.5703125" style="1456" customWidth="1"/>
    <col min="15629" max="15629" width="12.28515625" style="1456" customWidth="1"/>
    <col min="15630" max="15630" width="9.140625" style="1456"/>
    <col min="15631" max="15631" width="11.28515625" style="1456" customWidth="1"/>
    <col min="15632" max="15876" width="9.140625" style="1456"/>
    <col min="15877" max="15877" width="7.7109375" style="1456" customWidth="1"/>
    <col min="15878" max="15878" width="9.140625" style="1456"/>
    <col min="15879" max="15879" width="31.85546875" style="1456" bestFit="1" customWidth="1"/>
    <col min="15880" max="15880" width="12.140625" style="1456" customWidth="1"/>
    <col min="15881" max="15881" width="11.7109375" style="1456" customWidth="1"/>
    <col min="15882" max="15882" width="10.85546875" style="1456" customWidth="1"/>
    <col min="15883" max="15883" width="13.140625" style="1456" customWidth="1"/>
    <col min="15884" max="15884" width="12.5703125" style="1456" customWidth="1"/>
    <col min="15885" max="15885" width="12.28515625" style="1456" customWidth="1"/>
    <col min="15886" max="15886" width="9.140625" style="1456"/>
    <col min="15887" max="15887" width="11.28515625" style="1456" customWidth="1"/>
    <col min="15888" max="16132" width="9.140625" style="1456"/>
    <col min="16133" max="16133" width="7.7109375" style="1456" customWidth="1"/>
    <col min="16134" max="16134" width="9.140625" style="1456"/>
    <col min="16135" max="16135" width="31.85546875" style="1456" bestFit="1" customWidth="1"/>
    <col min="16136" max="16136" width="12.140625" style="1456" customWidth="1"/>
    <col min="16137" max="16137" width="11.7109375" style="1456" customWidth="1"/>
    <col min="16138" max="16138" width="10.85546875" style="1456" customWidth="1"/>
    <col min="16139" max="16139" width="13.140625" style="1456" customWidth="1"/>
    <col min="16140" max="16140" width="12.5703125" style="1456" customWidth="1"/>
    <col min="16141" max="16141" width="12.28515625" style="1456" customWidth="1"/>
    <col min="16142" max="16142" width="9.140625" style="1456"/>
    <col min="16143" max="16143" width="11.28515625" style="1456" customWidth="1"/>
    <col min="16144" max="16384" width="9.140625" style="1456"/>
  </cols>
  <sheetData>
    <row r="1" spans="3:23">
      <c r="C1" s="2377" t="s">
        <v>1279</v>
      </c>
      <c r="D1" s="2377"/>
      <c r="E1" s="2377"/>
      <c r="F1" s="2377"/>
      <c r="G1" s="2377"/>
      <c r="H1" s="2377"/>
      <c r="I1" s="2377"/>
      <c r="J1" s="2377"/>
      <c r="K1" s="2377"/>
      <c r="L1" s="2377"/>
      <c r="M1" s="2377"/>
    </row>
    <row r="2" spans="3:23">
      <c r="C2" s="2378" t="s">
        <v>1529</v>
      </c>
      <c r="D2" s="2378"/>
      <c r="E2" s="2378"/>
      <c r="F2" s="2378"/>
      <c r="G2" s="2378"/>
      <c r="H2" s="2378"/>
      <c r="I2" s="2378"/>
      <c r="J2" s="2378"/>
      <c r="K2" s="2378"/>
      <c r="L2" s="2378"/>
      <c r="M2" s="2378"/>
      <c r="N2" s="1494"/>
    </row>
    <row r="3" spans="3:23">
      <c r="C3" s="2378"/>
      <c r="D3" s="2378"/>
      <c r="E3" s="2378"/>
      <c r="F3" s="2378"/>
      <c r="G3" s="2378"/>
      <c r="H3" s="2378"/>
      <c r="I3" s="2378"/>
      <c r="J3" s="2378"/>
      <c r="K3" s="2378"/>
      <c r="L3" s="2378"/>
      <c r="M3" s="2378"/>
      <c r="N3" s="1493"/>
    </row>
    <row r="4" spans="3:23">
      <c r="C4" s="2378"/>
      <c r="D4" s="2378"/>
      <c r="E4" s="2378"/>
      <c r="F4" s="2378"/>
      <c r="G4" s="2378"/>
      <c r="H4" s="2378"/>
      <c r="I4" s="2378"/>
      <c r="J4" s="2378"/>
      <c r="K4" s="2378"/>
      <c r="L4" s="2378"/>
      <c r="M4" s="2378"/>
      <c r="N4" s="1493"/>
    </row>
    <row r="5" spans="3:23" ht="16.5" thickBot="1">
      <c r="D5" s="2379"/>
      <c r="E5" s="2379"/>
      <c r="F5" s="2379"/>
      <c r="G5" s="2379"/>
      <c r="H5" s="2379"/>
      <c r="I5" s="2379"/>
      <c r="J5" s="2379"/>
      <c r="K5" s="2379"/>
      <c r="L5" s="2379"/>
      <c r="M5" s="2379"/>
    </row>
    <row r="6" spans="3:23" ht="22.5" customHeight="1" thickTop="1">
      <c r="C6" s="2350" t="s">
        <v>42</v>
      </c>
      <c r="D6" s="2352" t="s">
        <v>1278</v>
      </c>
      <c r="E6" s="2371" t="s">
        <v>45</v>
      </c>
      <c r="F6" s="2372"/>
      <c r="G6" s="2371" t="s">
        <v>957</v>
      </c>
      <c r="H6" s="2372"/>
      <c r="I6" s="2375" t="s">
        <v>956</v>
      </c>
      <c r="J6" s="2382" t="s">
        <v>1277</v>
      </c>
      <c r="K6" s="2383"/>
      <c r="L6" s="2384" t="s">
        <v>955</v>
      </c>
      <c r="M6" s="2385"/>
    </row>
    <row r="7" spans="3:23" ht="22.5" customHeight="1">
      <c r="C7" s="2386"/>
      <c r="D7" s="2387"/>
      <c r="E7" s="2373"/>
      <c r="F7" s="2374"/>
      <c r="G7" s="2373"/>
      <c r="H7" s="2374"/>
      <c r="I7" s="2376"/>
      <c r="J7" s="2380" t="s">
        <v>247</v>
      </c>
      <c r="K7" s="2381"/>
      <c r="L7" s="1492" t="s">
        <v>1276</v>
      </c>
      <c r="M7" s="1491" t="s">
        <v>247</v>
      </c>
    </row>
    <row r="8" spans="3:23" ht="17.25" customHeight="1">
      <c r="C8" s="2351"/>
      <c r="D8" s="2353"/>
      <c r="E8" s="1490" t="s">
        <v>47</v>
      </c>
      <c r="F8" s="1197" t="s">
        <v>247</v>
      </c>
      <c r="G8" s="1490" t="s">
        <v>47</v>
      </c>
      <c r="H8" s="1197" t="s">
        <v>247</v>
      </c>
      <c r="I8" s="1197" t="s">
        <v>247</v>
      </c>
      <c r="J8" s="1489" t="s">
        <v>44</v>
      </c>
      <c r="K8" s="1489" t="s">
        <v>56</v>
      </c>
      <c r="L8" s="1489" t="s">
        <v>44</v>
      </c>
      <c r="M8" s="1488" t="s">
        <v>56</v>
      </c>
    </row>
    <row r="9" spans="3:23" ht="28.5" customHeight="1">
      <c r="C9" s="1469"/>
      <c r="D9" s="1468" t="s">
        <v>1275</v>
      </c>
      <c r="E9" s="1466"/>
      <c r="F9" s="1466"/>
      <c r="G9" s="1466"/>
      <c r="H9" s="1466"/>
      <c r="I9" s="1466"/>
      <c r="J9" s="1466"/>
      <c r="K9" s="1466"/>
      <c r="L9" s="1466"/>
      <c r="M9" s="1465"/>
    </row>
    <row r="10" spans="3:23" ht="26.25" customHeight="1">
      <c r="C10" s="1481">
        <v>1</v>
      </c>
      <c r="D10" s="1486" t="s">
        <v>1274</v>
      </c>
      <c r="E10" s="1485">
        <v>60243</v>
      </c>
      <c r="F10" s="1485">
        <v>26999</v>
      </c>
      <c r="G10" s="1485">
        <v>62776</v>
      </c>
      <c r="H10" s="1484">
        <v>24687</v>
      </c>
      <c r="I10" s="1484">
        <v>33128</v>
      </c>
      <c r="J10" s="1483">
        <v>25.799742911785302</v>
      </c>
      <c r="K10" s="1483">
        <v>30.971746975561416</v>
      </c>
      <c r="L10" s="1483">
        <v>-8.5632801214859828</v>
      </c>
      <c r="M10" s="1482">
        <v>34.192084902985378</v>
      </c>
      <c r="N10" s="1458"/>
      <c r="O10" s="1458"/>
      <c r="P10" s="1458"/>
      <c r="Q10" s="1458"/>
      <c r="R10" s="1458"/>
      <c r="S10" s="1458"/>
      <c r="T10" s="1458"/>
      <c r="U10" s="1458"/>
      <c r="V10" s="1458"/>
      <c r="W10" s="1458"/>
    </row>
    <row r="11" spans="3:23" ht="26.25" customHeight="1">
      <c r="C11" s="1481">
        <v>2</v>
      </c>
      <c r="D11" s="1486" t="s">
        <v>1273</v>
      </c>
      <c r="E11" s="1485">
        <v>40963</v>
      </c>
      <c r="F11" s="1485">
        <v>19499</v>
      </c>
      <c r="G11" s="1485">
        <v>46080</v>
      </c>
      <c r="H11" s="1484">
        <v>13766</v>
      </c>
      <c r="I11" s="1484">
        <v>21801</v>
      </c>
      <c r="J11" s="1483">
        <v>14.386489282765682</v>
      </c>
      <c r="K11" s="1483">
        <v>20.382004824143156</v>
      </c>
      <c r="L11" s="1483">
        <v>-29.401507769629209</v>
      </c>
      <c r="M11" s="1482">
        <v>58.368443992445165</v>
      </c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</row>
    <row r="12" spans="3:23" ht="26.25" customHeight="1">
      <c r="C12" s="1481">
        <v>3</v>
      </c>
      <c r="D12" s="1486" t="s">
        <v>1272</v>
      </c>
      <c r="E12" s="1485">
        <v>103174</v>
      </c>
      <c r="F12" s="1485">
        <v>39593</v>
      </c>
      <c r="G12" s="1485">
        <v>75024</v>
      </c>
      <c r="H12" s="1484">
        <v>34216</v>
      </c>
      <c r="I12" s="1484">
        <v>16666</v>
      </c>
      <c r="J12" s="1483">
        <v>35.758253472258509</v>
      </c>
      <c r="K12" s="1483">
        <v>15.581234457096912</v>
      </c>
      <c r="L12" s="1483">
        <v>-13.580683454145937</v>
      </c>
      <c r="M12" s="1482">
        <v>-51.29179331306991</v>
      </c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</row>
    <row r="13" spans="3:23" ht="26.25" customHeight="1">
      <c r="C13" s="1481">
        <v>4</v>
      </c>
      <c r="D13" s="1486" t="s">
        <v>1271</v>
      </c>
      <c r="E13" s="1485">
        <v>104207</v>
      </c>
      <c r="F13" s="1485">
        <v>49057</v>
      </c>
      <c r="G13" s="1485">
        <v>9999</v>
      </c>
      <c r="H13" s="1484">
        <v>2532</v>
      </c>
      <c r="I13" s="1484">
        <v>14952</v>
      </c>
      <c r="J13" s="1483">
        <v>2.6461274781318256</v>
      </c>
      <c r="K13" s="1483">
        <v>13.978796207999103</v>
      </c>
      <c r="L13" s="1483">
        <v>-94.838657072385175</v>
      </c>
      <c r="M13" s="1482">
        <v>490.52132701421806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</row>
    <row r="14" spans="3:23" ht="26.25" customHeight="1">
      <c r="C14" s="1481">
        <v>5</v>
      </c>
      <c r="D14" s="1486" t="s">
        <v>1270</v>
      </c>
      <c r="E14" s="1487">
        <v>17555</v>
      </c>
      <c r="F14" s="1487">
        <v>6578</v>
      </c>
      <c r="G14" s="1485">
        <v>15995</v>
      </c>
      <c r="H14" s="1484">
        <v>6533</v>
      </c>
      <c r="I14" s="1484">
        <v>5199</v>
      </c>
      <c r="J14" s="1483">
        <v>6.8274687261592488</v>
      </c>
      <c r="K14" s="1483">
        <v>4.8606047007348403</v>
      </c>
      <c r="L14" s="1483">
        <v>-0.6840985101854713</v>
      </c>
      <c r="M14" s="1482">
        <v>-20.419409153528246</v>
      </c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</row>
    <row r="15" spans="3:23" ht="26.25" customHeight="1">
      <c r="C15" s="1481">
        <v>6</v>
      </c>
      <c r="D15" s="1486" t="s">
        <v>1269</v>
      </c>
      <c r="E15" s="1485">
        <v>8040</v>
      </c>
      <c r="F15" s="1485">
        <v>2433</v>
      </c>
      <c r="G15" s="1485">
        <v>7741</v>
      </c>
      <c r="H15" s="1484">
        <v>2793</v>
      </c>
      <c r="I15" s="1484">
        <v>2301</v>
      </c>
      <c r="J15" s="1483">
        <v>2.9188918034842768</v>
      </c>
      <c r="K15" s="1483">
        <v>2.1512312783979355</v>
      </c>
      <c r="L15" s="1483">
        <v>14.796547472256471</v>
      </c>
      <c r="M15" s="1482">
        <v>-17.615467239527394</v>
      </c>
      <c r="N15" s="1458"/>
      <c r="O15" s="1458"/>
      <c r="P15" s="1458"/>
      <c r="Q15" s="1458"/>
      <c r="R15" s="1458"/>
      <c r="S15" s="1458"/>
      <c r="T15" s="1458"/>
      <c r="U15" s="1458"/>
      <c r="V15" s="1458"/>
      <c r="W15" s="1458"/>
    </row>
    <row r="16" spans="3:23" ht="26.25" customHeight="1">
      <c r="C16" s="1481">
        <v>7</v>
      </c>
      <c r="D16" s="1486" t="s">
        <v>1268</v>
      </c>
      <c r="E16" s="1485">
        <v>4862</v>
      </c>
      <c r="F16" s="1485">
        <v>2145</v>
      </c>
      <c r="G16" s="1485">
        <v>4633</v>
      </c>
      <c r="H16" s="1484">
        <v>1949</v>
      </c>
      <c r="I16" s="1484">
        <v>1785</v>
      </c>
      <c r="J16" s="1483">
        <v>2.0368493107736683</v>
      </c>
      <c r="K16" s="1483">
        <v>1.6688169630336009</v>
      </c>
      <c r="L16" s="1483">
        <v>-9.1375291375291319</v>
      </c>
      <c r="M16" s="1482">
        <v>-8.414571575166752</v>
      </c>
      <c r="N16" s="1458"/>
      <c r="O16" s="1458"/>
      <c r="P16" s="1458"/>
      <c r="Q16" s="1458"/>
      <c r="R16" s="1458"/>
      <c r="S16" s="1458"/>
      <c r="T16" s="1458"/>
      <c r="U16" s="1458"/>
      <c r="V16" s="1458"/>
      <c r="W16" s="1458"/>
    </row>
    <row r="17" spans="3:23" ht="26.25" customHeight="1">
      <c r="C17" s="1481">
        <v>8</v>
      </c>
      <c r="D17" s="1486" t="s">
        <v>1267</v>
      </c>
      <c r="E17" s="1485">
        <v>1944</v>
      </c>
      <c r="F17" s="1485">
        <v>1230</v>
      </c>
      <c r="G17" s="1485">
        <v>1458</v>
      </c>
      <c r="H17" s="1484">
        <v>518</v>
      </c>
      <c r="I17" s="1484">
        <v>1702</v>
      </c>
      <c r="J17" s="1483">
        <v>0.54134835453091856</v>
      </c>
      <c r="K17" s="1483">
        <v>1.5912193115311981</v>
      </c>
      <c r="L17" s="1483">
        <v>-57.886178861788615</v>
      </c>
      <c r="M17" s="1482">
        <v>228.57142857142856</v>
      </c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</row>
    <row r="18" spans="3:23" ht="26.25" customHeight="1">
      <c r="C18" s="1481">
        <v>9</v>
      </c>
      <c r="D18" s="1486" t="s">
        <v>1266</v>
      </c>
      <c r="E18" s="1485">
        <v>3059</v>
      </c>
      <c r="F18" s="1485">
        <v>1156</v>
      </c>
      <c r="G18" s="1485">
        <v>2722</v>
      </c>
      <c r="H18" s="1484">
        <v>1058</v>
      </c>
      <c r="I18" s="1484">
        <v>1155</v>
      </c>
      <c r="J18" s="1483">
        <v>1.1056883380187486</v>
      </c>
      <c r="K18" s="1483">
        <v>1.0798227407864476</v>
      </c>
      <c r="L18" s="1483">
        <v>-8.4775086505190274</v>
      </c>
      <c r="M18" s="1482">
        <v>9.1682419659735448</v>
      </c>
      <c r="N18" s="1458"/>
      <c r="O18" s="1458"/>
      <c r="P18" s="1458"/>
      <c r="Q18" s="1458"/>
      <c r="R18" s="1458"/>
      <c r="S18" s="1458"/>
      <c r="T18" s="1458"/>
      <c r="U18" s="1458"/>
      <c r="V18" s="1458"/>
      <c r="W18" s="1458"/>
    </row>
    <row r="19" spans="3:23" ht="26.25" customHeight="1">
      <c r="C19" s="1481">
        <v>10</v>
      </c>
      <c r="D19" s="1486" t="s">
        <v>1265</v>
      </c>
      <c r="E19" s="1485">
        <v>602</v>
      </c>
      <c r="F19" s="1485">
        <v>181</v>
      </c>
      <c r="G19" s="1485">
        <v>1717</v>
      </c>
      <c r="H19" s="1484">
        <v>1088</v>
      </c>
      <c r="I19" s="1484">
        <v>1013</v>
      </c>
      <c r="J19" s="1483">
        <v>1.1370405593236281</v>
      </c>
      <c r="K19" s="1483">
        <v>0.94706531291486695</v>
      </c>
      <c r="L19" s="1483">
        <v>501.10497237569058</v>
      </c>
      <c r="M19" s="1482">
        <v>-6.8933823529411793</v>
      </c>
      <c r="N19" s="1458"/>
      <c r="O19" s="1458"/>
      <c r="P19" s="1458"/>
      <c r="Q19" s="1458"/>
      <c r="R19" s="1458"/>
      <c r="S19" s="1458"/>
      <c r="T19" s="1458"/>
      <c r="U19" s="1458"/>
      <c r="V19" s="1458"/>
      <c r="W19" s="1458"/>
    </row>
    <row r="20" spans="3:23" ht="26.25" customHeight="1">
      <c r="C20" s="1481">
        <v>11</v>
      </c>
      <c r="D20" s="1486" t="s">
        <v>1264</v>
      </c>
      <c r="E20" s="1485">
        <v>316</v>
      </c>
      <c r="F20" s="1485">
        <v>70</v>
      </c>
      <c r="G20" s="1485">
        <v>1178</v>
      </c>
      <c r="H20" s="1484">
        <v>234</v>
      </c>
      <c r="I20" s="1484">
        <v>974</v>
      </c>
      <c r="J20" s="1483">
        <v>0.24454732617805974</v>
      </c>
      <c r="K20" s="1483">
        <v>0.91060376582337654</v>
      </c>
      <c r="L20" s="1483">
        <v>234.28571428571431</v>
      </c>
      <c r="M20" s="1482">
        <v>316.23931623931628</v>
      </c>
      <c r="N20" s="1458"/>
      <c r="O20" s="1458"/>
      <c r="P20" s="1458"/>
      <c r="Q20" s="1458"/>
      <c r="R20" s="1458"/>
      <c r="S20" s="1458"/>
      <c r="T20" s="1458"/>
      <c r="U20" s="1458"/>
      <c r="V20" s="1458"/>
      <c r="W20" s="1458"/>
    </row>
    <row r="21" spans="3:23" ht="26.25" customHeight="1">
      <c r="C21" s="1481">
        <v>12</v>
      </c>
      <c r="D21" s="1486" t="s">
        <v>1263</v>
      </c>
      <c r="E21" s="1485">
        <v>1574</v>
      </c>
      <c r="F21" s="1485">
        <v>628</v>
      </c>
      <c r="G21" s="1485">
        <v>1730</v>
      </c>
      <c r="H21" s="1484">
        <v>715</v>
      </c>
      <c r="I21" s="1484">
        <v>853</v>
      </c>
      <c r="J21" s="1483">
        <v>0.74722794109962687</v>
      </c>
      <c r="K21" s="1483">
        <v>0.79747947869336766</v>
      </c>
      <c r="L21" s="1483">
        <v>13.853503184713368</v>
      </c>
      <c r="M21" s="1482">
        <v>19.300699300699307</v>
      </c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</row>
    <row r="22" spans="3:23" ht="26.25" customHeight="1">
      <c r="C22" s="1481">
        <v>13</v>
      </c>
      <c r="D22" s="1486" t="s">
        <v>1262</v>
      </c>
      <c r="E22" s="1485">
        <v>1814</v>
      </c>
      <c r="F22" s="1485">
        <v>345</v>
      </c>
      <c r="G22" s="1485">
        <v>1581</v>
      </c>
      <c r="H22" s="1484">
        <v>807</v>
      </c>
      <c r="I22" s="1484">
        <v>672</v>
      </c>
      <c r="J22" s="1483">
        <v>0.8433747531012572</v>
      </c>
      <c r="K22" s="1483">
        <v>0.62826050373029674</v>
      </c>
      <c r="L22" s="1483">
        <v>133.91304347826085</v>
      </c>
      <c r="M22" s="1482">
        <v>-16.728624535315983</v>
      </c>
      <c r="N22" s="1458"/>
      <c r="O22" s="1458"/>
      <c r="P22" s="1458"/>
      <c r="Q22" s="1458"/>
      <c r="R22" s="1458"/>
      <c r="S22" s="1458"/>
      <c r="T22" s="1458"/>
      <c r="U22" s="1458"/>
      <c r="V22" s="1458"/>
      <c r="W22" s="1458"/>
    </row>
    <row r="23" spans="3:23" ht="26.25" customHeight="1">
      <c r="C23" s="1481">
        <v>14</v>
      </c>
      <c r="D23" s="1486" t="s">
        <v>1261</v>
      </c>
      <c r="E23" s="1485">
        <v>1442</v>
      </c>
      <c r="F23" s="1485">
        <v>691</v>
      </c>
      <c r="G23" s="1485">
        <v>1830</v>
      </c>
      <c r="H23" s="1484">
        <v>526</v>
      </c>
      <c r="I23" s="1484">
        <v>587</v>
      </c>
      <c r="J23" s="1483">
        <v>0.54970894687888638</v>
      </c>
      <c r="K23" s="1483">
        <v>0.5487930293001253</v>
      </c>
      <c r="L23" s="1483">
        <v>-23.878437047756872</v>
      </c>
      <c r="M23" s="1482">
        <v>11.596958174904938</v>
      </c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</row>
    <row r="24" spans="3:23" ht="26.25" customHeight="1">
      <c r="C24" s="1481">
        <v>15</v>
      </c>
      <c r="D24" s="1486" t="s">
        <v>1260</v>
      </c>
      <c r="E24" s="1485">
        <v>1788</v>
      </c>
      <c r="F24" s="1485">
        <v>748</v>
      </c>
      <c r="G24" s="1485">
        <v>1974</v>
      </c>
      <c r="H24" s="1484">
        <v>1011</v>
      </c>
      <c r="I24" s="1484">
        <v>566</v>
      </c>
      <c r="J24" s="1483">
        <v>1.0565698579744374</v>
      </c>
      <c r="K24" s="1483">
        <v>0.52915988855855356</v>
      </c>
      <c r="L24" s="1483">
        <v>35.160427807486627</v>
      </c>
      <c r="M24" s="1482">
        <v>-44.015825914935704</v>
      </c>
      <c r="O24" s="1458"/>
      <c r="P24" s="1458"/>
      <c r="Q24" s="1458"/>
      <c r="R24" s="1458"/>
      <c r="S24" s="1458"/>
      <c r="T24" s="1458"/>
      <c r="U24" s="1458"/>
      <c r="V24" s="1458"/>
      <c r="W24" s="1458"/>
    </row>
    <row r="25" spans="3:23" ht="26.25" customHeight="1">
      <c r="C25" s="1481">
        <v>16</v>
      </c>
      <c r="D25" s="1486" t="s">
        <v>1259</v>
      </c>
      <c r="E25" s="1485">
        <v>761</v>
      </c>
      <c r="F25" s="1485">
        <v>320</v>
      </c>
      <c r="G25" s="1485">
        <v>959</v>
      </c>
      <c r="H25" s="1484">
        <v>322</v>
      </c>
      <c r="I25" s="1484">
        <v>538</v>
      </c>
      <c r="J25" s="1483">
        <v>0.33651384200570611</v>
      </c>
      <c r="K25" s="1483">
        <v>0.5029823675697912</v>
      </c>
      <c r="L25" s="1483">
        <v>0.62500000000000888</v>
      </c>
      <c r="M25" s="1482">
        <v>67.0807453416149</v>
      </c>
      <c r="O25" s="1458"/>
      <c r="P25" s="1458"/>
      <c r="Q25" s="1458"/>
      <c r="R25" s="1458"/>
      <c r="S25" s="1458"/>
      <c r="T25" s="1458"/>
      <c r="U25" s="1458"/>
      <c r="V25" s="1458"/>
      <c r="W25" s="1458"/>
    </row>
    <row r="26" spans="3:23" ht="26.25" customHeight="1">
      <c r="C26" s="1481">
        <v>17</v>
      </c>
      <c r="D26" s="1486" t="s">
        <v>1258</v>
      </c>
      <c r="E26" s="1485">
        <v>3620</v>
      </c>
      <c r="F26" s="1485">
        <v>923</v>
      </c>
      <c r="G26" s="1485">
        <v>1108</v>
      </c>
      <c r="H26" s="1484">
        <v>666</v>
      </c>
      <c r="I26" s="1484">
        <v>157</v>
      </c>
      <c r="J26" s="1483">
        <v>0.69601931296832376</v>
      </c>
      <c r="K26" s="1483">
        <v>0.14678109982984611</v>
      </c>
      <c r="L26" s="1483">
        <v>-27.843986998916581</v>
      </c>
      <c r="M26" s="1482">
        <v>-76.426426426426431</v>
      </c>
      <c r="O26" s="1458"/>
      <c r="P26" s="1458"/>
      <c r="Q26" s="1458"/>
      <c r="R26" s="1458"/>
      <c r="S26" s="1458"/>
      <c r="T26" s="1458"/>
      <c r="U26" s="1458"/>
      <c r="V26" s="1458"/>
      <c r="W26" s="1458"/>
    </row>
    <row r="27" spans="3:23" ht="26.25" customHeight="1">
      <c r="C27" s="1481">
        <v>18</v>
      </c>
      <c r="D27" s="1486" t="s">
        <v>1257</v>
      </c>
      <c r="E27" s="1485">
        <v>118</v>
      </c>
      <c r="F27" s="1485">
        <v>63</v>
      </c>
      <c r="G27" s="1485">
        <v>58</v>
      </c>
      <c r="H27" s="1484">
        <v>33</v>
      </c>
      <c r="I27" s="1484">
        <v>10</v>
      </c>
      <c r="J27" s="1483">
        <v>3.4487443435367394E-2</v>
      </c>
      <c r="K27" s="1483">
        <v>9.3491146388437023E-3</v>
      </c>
      <c r="L27" s="1483">
        <v>-47.619047619047613</v>
      </c>
      <c r="M27" s="1482">
        <v>-69.696969696969703</v>
      </c>
      <c r="O27" s="1458"/>
      <c r="P27" s="1458"/>
      <c r="Q27" s="1458"/>
      <c r="R27" s="1458"/>
      <c r="S27" s="1458"/>
      <c r="T27" s="1458"/>
      <c r="U27" s="1458"/>
      <c r="V27" s="1458"/>
      <c r="W27" s="1458"/>
    </row>
    <row r="28" spans="3:23" ht="26.25" customHeight="1">
      <c r="C28" s="1481">
        <v>19</v>
      </c>
      <c r="D28" s="1486" t="s">
        <v>1256</v>
      </c>
      <c r="E28" s="1485">
        <v>22</v>
      </c>
      <c r="F28" s="1485">
        <v>3</v>
      </c>
      <c r="G28" s="1485">
        <v>11</v>
      </c>
      <c r="H28" s="1484">
        <v>2</v>
      </c>
      <c r="I28" s="1484">
        <v>3</v>
      </c>
      <c r="J28" s="1483">
        <v>2.0901480869919636E-3</v>
      </c>
      <c r="K28" s="1483">
        <v>2.8047343916531107E-3</v>
      </c>
      <c r="L28" s="1483">
        <v>-33.333333333333336</v>
      </c>
      <c r="M28" s="1482">
        <v>50</v>
      </c>
      <c r="O28" s="1458"/>
      <c r="P28" s="1458"/>
      <c r="Q28" s="1458"/>
      <c r="R28" s="1458"/>
      <c r="S28" s="1458"/>
      <c r="T28" s="1458"/>
      <c r="U28" s="1458"/>
      <c r="V28" s="1458"/>
      <c r="W28" s="1458"/>
    </row>
    <row r="29" spans="3:23" ht="26.25" customHeight="1">
      <c r="C29" s="1481">
        <v>20</v>
      </c>
      <c r="D29" s="1486" t="s">
        <v>1255</v>
      </c>
      <c r="E29" s="1485">
        <v>5919</v>
      </c>
      <c r="F29" s="1485">
        <v>2719</v>
      </c>
      <c r="G29" s="1485">
        <v>5294</v>
      </c>
      <c r="H29" s="1484">
        <v>2231</v>
      </c>
      <c r="I29" s="1484">
        <v>2900</v>
      </c>
      <c r="J29" s="1483">
        <v>2.3315601910395349</v>
      </c>
      <c r="K29" s="1483">
        <v>2.7112432452646735</v>
      </c>
      <c r="L29" s="1483">
        <v>-17.947774917248992</v>
      </c>
      <c r="M29" s="1482">
        <v>29.98655311519498</v>
      </c>
      <c r="O29" s="1458"/>
      <c r="P29" s="1458"/>
      <c r="Q29" s="1458"/>
      <c r="R29" s="1458"/>
      <c r="S29" s="1458"/>
      <c r="T29" s="1458"/>
      <c r="U29" s="1458"/>
      <c r="V29" s="1458"/>
      <c r="W29" s="1458"/>
    </row>
    <row r="30" spans="3:23" ht="26.25" customHeight="1">
      <c r="C30" s="1481"/>
      <c r="D30" s="1480" t="s">
        <v>406</v>
      </c>
      <c r="E30" s="1479">
        <v>362023</v>
      </c>
      <c r="F30" s="1479">
        <v>155381</v>
      </c>
      <c r="G30" s="1479">
        <v>243868</v>
      </c>
      <c r="H30" s="1478">
        <v>95687</v>
      </c>
      <c r="I30" s="1478">
        <v>106962</v>
      </c>
      <c r="J30" s="1477">
        <v>100</v>
      </c>
      <c r="K30" s="1477">
        <v>100</v>
      </c>
      <c r="L30" s="1477">
        <v>-38.417824573146007</v>
      </c>
      <c r="M30" s="1476">
        <v>11.783209840417186</v>
      </c>
      <c r="O30" s="1458"/>
      <c r="P30" s="1458"/>
      <c r="Q30" s="1458"/>
      <c r="R30" s="1458"/>
      <c r="S30" s="1458"/>
      <c r="T30" s="1458"/>
      <c r="U30" s="1458"/>
      <c r="V30" s="1458"/>
      <c r="W30" s="1458"/>
    </row>
    <row r="31" spans="3:23" ht="26.25" customHeight="1">
      <c r="C31" s="1475"/>
      <c r="D31" s="1474"/>
      <c r="E31" s="1473"/>
      <c r="F31" s="1473"/>
      <c r="G31" s="1473"/>
      <c r="H31" s="1472"/>
      <c r="I31" s="1472"/>
      <c r="J31" s="1471"/>
      <c r="K31" s="1471"/>
      <c r="L31" s="1471"/>
      <c r="M31" s="1470"/>
      <c r="O31" s="1458"/>
      <c r="P31" s="1458"/>
      <c r="Q31" s="1458"/>
      <c r="R31" s="1458"/>
      <c r="S31" s="1458"/>
      <c r="T31" s="1458"/>
      <c r="U31" s="1458"/>
      <c r="V31" s="1458"/>
      <c r="W31" s="1458"/>
    </row>
    <row r="32" spans="3:23" ht="21" customHeight="1">
      <c r="C32" s="1469"/>
      <c r="D32" s="1468" t="s">
        <v>1254</v>
      </c>
      <c r="E32" s="1467"/>
      <c r="F32" s="1467"/>
      <c r="G32" s="1467"/>
      <c r="H32" s="1467"/>
      <c r="I32" s="1467"/>
      <c r="J32" s="1466"/>
      <c r="K32" s="1466"/>
      <c r="L32" s="1466"/>
      <c r="M32" s="1465"/>
      <c r="O32" s="1458"/>
      <c r="P32" s="1458"/>
      <c r="Q32" s="1458"/>
      <c r="R32" s="1458"/>
      <c r="S32" s="1458"/>
      <c r="T32" s="1458"/>
      <c r="U32" s="1458"/>
      <c r="V32" s="1458"/>
      <c r="W32" s="1458"/>
    </row>
    <row r="33" spans="3:23" ht="26.25" customHeight="1" thickBot="1">
      <c r="C33" s="1464"/>
      <c r="D33" s="1413" t="s">
        <v>1253</v>
      </c>
      <c r="E33" s="1463">
        <v>258603</v>
      </c>
      <c r="F33" s="1463">
        <v>104575</v>
      </c>
      <c r="G33" s="1463">
        <v>272618</v>
      </c>
      <c r="H33" s="1462">
        <v>103079</v>
      </c>
      <c r="I33" s="1462">
        <v>110906</v>
      </c>
      <c r="J33" s="1461"/>
      <c r="K33" s="1461"/>
      <c r="L33" s="1460">
        <v>-1.4305522352378697</v>
      </c>
      <c r="M33" s="1459">
        <v>7.593205211536791</v>
      </c>
      <c r="O33" s="1458"/>
      <c r="P33" s="1458"/>
      <c r="Q33" s="1458"/>
      <c r="R33" s="1458"/>
      <c r="S33" s="1458"/>
      <c r="T33" s="1458"/>
      <c r="U33" s="1458"/>
      <c r="V33" s="1458"/>
      <c r="W33" s="1458"/>
    </row>
    <row r="34" spans="3:23" ht="16.5" thickTop="1">
      <c r="C34" s="1457" t="s">
        <v>1252</v>
      </c>
    </row>
    <row r="35" spans="3:23">
      <c r="C35" s="1457" t="s">
        <v>1251</v>
      </c>
    </row>
  </sheetData>
  <mergeCells count="13">
    <mergeCell ref="E6:F7"/>
    <mergeCell ref="G6:H7"/>
    <mergeCell ref="I6:I7"/>
    <mergeCell ref="C1:M1"/>
    <mergeCell ref="C2:M2"/>
    <mergeCell ref="C3:M3"/>
    <mergeCell ref="C4:M4"/>
    <mergeCell ref="D5:M5"/>
    <mergeCell ref="J7:K7"/>
    <mergeCell ref="J6:K6"/>
    <mergeCell ref="L6:M6"/>
    <mergeCell ref="C6:C8"/>
    <mergeCell ref="D6:D8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showGridLines="0" workbookViewId="0">
      <selection activeCell="B3" sqref="B3"/>
    </sheetView>
  </sheetViews>
  <sheetFormatPr defaultColWidth="10.28515625" defaultRowHeight="15.75"/>
  <cols>
    <col min="1" max="1" width="5" style="802" customWidth="1"/>
    <col min="2" max="2" width="8.5703125" style="802" customWidth="1"/>
    <col min="3" max="5" width="9.28515625" style="802" hidden="1" customWidth="1"/>
    <col min="6" max="17" width="9.28515625" style="802" customWidth="1"/>
    <col min="18" max="16384" width="10.28515625" style="802"/>
  </cols>
  <sheetData>
    <row r="1" spans="2:21">
      <c r="B1" s="492"/>
      <c r="C1" s="492"/>
      <c r="D1" s="492"/>
      <c r="E1" s="492"/>
      <c r="F1" s="492"/>
      <c r="G1" s="492"/>
      <c r="H1" s="492"/>
      <c r="I1" s="2393" t="s">
        <v>1294</v>
      </c>
      <c r="J1" s="2393"/>
      <c r="K1" s="2393"/>
      <c r="L1" s="2393"/>
      <c r="M1" s="2393"/>
      <c r="N1" s="492"/>
      <c r="O1" s="492"/>
      <c r="P1" s="492"/>
      <c r="Q1" s="492"/>
    </row>
    <row r="2" spans="2:21" ht="16.5" thickBot="1">
      <c r="B2" s="2394" t="s">
        <v>1530</v>
      </c>
      <c r="C2" s="2394"/>
      <c r="D2" s="2394"/>
      <c r="E2" s="2394"/>
      <c r="F2" s="2394"/>
      <c r="G2" s="2394"/>
      <c r="H2" s="2394"/>
      <c r="I2" s="2394"/>
      <c r="J2" s="2394"/>
      <c r="K2" s="2394"/>
      <c r="L2" s="2394"/>
      <c r="M2" s="2394"/>
      <c r="N2" s="2394"/>
      <c r="O2" s="2394"/>
      <c r="P2" s="2394"/>
      <c r="Q2" s="2394"/>
    </row>
    <row r="3" spans="2:21" ht="24.95" customHeight="1" thickTop="1">
      <c r="B3" s="1512" t="s">
        <v>774</v>
      </c>
      <c r="C3" s="2390">
        <v>2005</v>
      </c>
      <c r="D3" s="2390">
        <v>2006</v>
      </c>
      <c r="E3" s="2390">
        <v>2007</v>
      </c>
      <c r="F3" s="2390">
        <v>2008</v>
      </c>
      <c r="G3" s="2390">
        <v>2009</v>
      </c>
      <c r="H3" s="2390">
        <v>2010</v>
      </c>
      <c r="I3" s="2390">
        <v>2011</v>
      </c>
      <c r="J3" s="2390">
        <v>2012</v>
      </c>
      <c r="K3" s="2390">
        <v>2013</v>
      </c>
      <c r="L3" s="2390">
        <v>2014</v>
      </c>
      <c r="M3" s="2390">
        <v>2015</v>
      </c>
      <c r="N3" s="2390">
        <v>2016</v>
      </c>
      <c r="O3" s="2390">
        <v>2017</v>
      </c>
      <c r="P3" s="2390">
        <v>2018</v>
      </c>
      <c r="Q3" s="2391">
        <v>2019</v>
      </c>
    </row>
    <row r="4" spans="2:21" ht="24.95" customHeight="1">
      <c r="B4" s="1511" t="s">
        <v>1293</v>
      </c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3"/>
      <c r="O4" s="2193"/>
      <c r="P4" s="2193"/>
      <c r="Q4" s="2392"/>
    </row>
    <row r="5" spans="2:21" ht="24.95" customHeight="1">
      <c r="B5" s="1510" t="s">
        <v>1292</v>
      </c>
      <c r="C5" s="1509">
        <v>25477</v>
      </c>
      <c r="D5" s="1509">
        <v>28769</v>
      </c>
      <c r="E5" s="1509">
        <v>33192</v>
      </c>
      <c r="F5" s="1509">
        <v>36913</v>
      </c>
      <c r="G5" s="1509">
        <v>29278</v>
      </c>
      <c r="H5" s="1509">
        <v>33645</v>
      </c>
      <c r="I5" s="1509">
        <v>42622</v>
      </c>
      <c r="J5" s="1509">
        <v>52501</v>
      </c>
      <c r="K5" s="1509">
        <v>47846</v>
      </c>
      <c r="L5" s="1509">
        <v>70196</v>
      </c>
      <c r="M5" s="1509">
        <v>38616</v>
      </c>
      <c r="N5" s="1509">
        <v>42235</v>
      </c>
      <c r="O5" s="1509">
        <v>62632</v>
      </c>
      <c r="P5" s="1509">
        <v>73187</v>
      </c>
      <c r="Q5" s="1508">
        <v>91793</v>
      </c>
      <c r="S5" s="1502"/>
      <c r="T5" s="1502"/>
      <c r="U5" s="1502"/>
    </row>
    <row r="6" spans="2:21" ht="24.95" customHeight="1">
      <c r="B6" s="1507" t="s">
        <v>1291</v>
      </c>
      <c r="C6" s="1503">
        <v>20338</v>
      </c>
      <c r="D6" s="1503">
        <v>25728</v>
      </c>
      <c r="E6" s="1503">
        <v>39934</v>
      </c>
      <c r="F6" s="1503">
        <v>46675</v>
      </c>
      <c r="G6" s="1503">
        <v>40617</v>
      </c>
      <c r="H6" s="1503">
        <v>49264</v>
      </c>
      <c r="I6" s="1503">
        <v>56339</v>
      </c>
      <c r="J6" s="1503">
        <v>66459</v>
      </c>
      <c r="K6" s="1503">
        <v>67264</v>
      </c>
      <c r="L6" s="1503">
        <v>69009</v>
      </c>
      <c r="M6" s="1503">
        <v>58523</v>
      </c>
      <c r="N6" s="1503">
        <v>60821</v>
      </c>
      <c r="O6" s="1503">
        <v>84061</v>
      </c>
      <c r="P6" s="1503">
        <v>89507</v>
      </c>
      <c r="Q6" s="1506">
        <v>124421</v>
      </c>
      <c r="S6" s="1502"/>
      <c r="T6" s="1502"/>
      <c r="U6" s="1502"/>
    </row>
    <row r="7" spans="2:21" ht="24.95" customHeight="1">
      <c r="B7" s="1504" t="s">
        <v>1290</v>
      </c>
      <c r="C7" s="1503">
        <v>29875</v>
      </c>
      <c r="D7" s="1503">
        <v>36873</v>
      </c>
      <c r="E7" s="1503">
        <v>54722</v>
      </c>
      <c r="F7" s="1503">
        <v>58735</v>
      </c>
      <c r="G7" s="1503">
        <v>49567</v>
      </c>
      <c r="H7" s="1503">
        <v>63058</v>
      </c>
      <c r="I7" s="1503">
        <v>67565</v>
      </c>
      <c r="J7" s="1503">
        <v>89151</v>
      </c>
      <c r="K7" s="1503">
        <v>88697</v>
      </c>
      <c r="L7" s="1503">
        <v>79914</v>
      </c>
      <c r="M7" s="1503">
        <v>79187</v>
      </c>
      <c r="N7" s="1503">
        <v>76444</v>
      </c>
      <c r="O7" s="1503">
        <v>106291</v>
      </c>
      <c r="P7" s="1503">
        <v>124686</v>
      </c>
      <c r="Q7" s="1506">
        <v>124697</v>
      </c>
      <c r="S7" s="1502"/>
      <c r="T7" s="1502"/>
      <c r="U7" s="1502"/>
    </row>
    <row r="8" spans="2:21" ht="24.95" customHeight="1">
      <c r="B8" s="1504" t="s">
        <v>1289</v>
      </c>
      <c r="C8" s="1503">
        <v>23414</v>
      </c>
      <c r="D8" s="1503">
        <v>21983</v>
      </c>
      <c r="E8" s="1503">
        <v>40942</v>
      </c>
      <c r="F8" s="1503">
        <v>38475</v>
      </c>
      <c r="G8" s="1503">
        <v>43337</v>
      </c>
      <c r="H8" s="1503">
        <v>45509</v>
      </c>
      <c r="I8" s="1503">
        <v>59751</v>
      </c>
      <c r="J8" s="1503">
        <v>69796</v>
      </c>
      <c r="K8" s="1503">
        <v>65152</v>
      </c>
      <c r="L8" s="1503">
        <v>80053</v>
      </c>
      <c r="M8" s="1503">
        <v>65729</v>
      </c>
      <c r="N8" s="1503">
        <v>60214</v>
      </c>
      <c r="O8" s="1503">
        <v>88591</v>
      </c>
      <c r="P8" s="1503">
        <v>98650</v>
      </c>
      <c r="Q8" s="1506">
        <v>106136</v>
      </c>
      <c r="S8" s="1502"/>
      <c r="T8" s="1502"/>
      <c r="U8" s="1502"/>
    </row>
    <row r="9" spans="2:21" ht="24.95" customHeight="1">
      <c r="B9" s="1504" t="s">
        <v>1288</v>
      </c>
      <c r="C9" s="1503">
        <v>25541</v>
      </c>
      <c r="D9" s="1503">
        <v>22870</v>
      </c>
      <c r="E9" s="1503">
        <v>35854</v>
      </c>
      <c r="F9" s="1503">
        <v>30410</v>
      </c>
      <c r="G9" s="1503">
        <v>30037</v>
      </c>
      <c r="H9" s="1503">
        <v>32542</v>
      </c>
      <c r="I9" s="1503">
        <v>46202</v>
      </c>
      <c r="J9" s="1503">
        <v>50317</v>
      </c>
      <c r="K9" s="1503">
        <v>52834</v>
      </c>
      <c r="L9" s="1503">
        <v>62558</v>
      </c>
      <c r="M9" s="1503">
        <v>17569</v>
      </c>
      <c r="N9" s="1503">
        <v>46683</v>
      </c>
      <c r="O9" s="1503">
        <v>62773</v>
      </c>
      <c r="P9" s="1503">
        <v>68825</v>
      </c>
      <c r="Q9" s="1506">
        <v>71640</v>
      </c>
      <c r="S9" s="1502"/>
      <c r="T9" s="1502"/>
      <c r="U9" s="1502"/>
    </row>
    <row r="10" spans="2:21" ht="24.95" customHeight="1">
      <c r="B10" s="1504" t="s">
        <v>1287</v>
      </c>
      <c r="C10" s="1503">
        <v>22608</v>
      </c>
      <c r="D10" s="1503">
        <v>26210</v>
      </c>
      <c r="E10" s="1503">
        <v>31316</v>
      </c>
      <c r="F10" s="1503">
        <v>24349</v>
      </c>
      <c r="G10" s="1503">
        <v>31749</v>
      </c>
      <c r="H10" s="1503">
        <v>33263</v>
      </c>
      <c r="I10" s="1503">
        <v>46115</v>
      </c>
      <c r="J10" s="1503">
        <v>53630</v>
      </c>
      <c r="K10" s="1503">
        <v>54599</v>
      </c>
      <c r="L10" s="1503">
        <v>50731</v>
      </c>
      <c r="M10" s="1503">
        <v>18368</v>
      </c>
      <c r="N10" s="1503">
        <v>38852</v>
      </c>
      <c r="O10" s="1503">
        <v>55956</v>
      </c>
      <c r="P10" s="1503">
        <v>65159</v>
      </c>
      <c r="Q10" s="1506">
        <v>68782</v>
      </c>
      <c r="S10" s="1502"/>
      <c r="T10" s="1502"/>
      <c r="U10" s="1502"/>
    </row>
    <row r="11" spans="2:21" ht="24.95" customHeight="1">
      <c r="B11" s="1504" t="s">
        <v>1286</v>
      </c>
      <c r="C11" s="1503">
        <v>23996</v>
      </c>
      <c r="D11" s="1503">
        <v>25183</v>
      </c>
      <c r="E11" s="1503">
        <v>35437</v>
      </c>
      <c r="F11" s="1503">
        <v>25427</v>
      </c>
      <c r="G11" s="1503">
        <v>30432</v>
      </c>
      <c r="H11" s="1503">
        <v>38991</v>
      </c>
      <c r="I11" s="1503">
        <v>42661</v>
      </c>
      <c r="J11" s="1503">
        <v>49995</v>
      </c>
      <c r="K11" s="1503">
        <v>54011</v>
      </c>
      <c r="L11" s="1503">
        <v>46546</v>
      </c>
      <c r="M11" s="1503">
        <v>22967</v>
      </c>
      <c r="N11" s="1503">
        <v>48115</v>
      </c>
      <c r="O11" s="1503">
        <v>42240</v>
      </c>
      <c r="P11" s="1503">
        <v>73281</v>
      </c>
      <c r="Q11" s="1506">
        <v>65749</v>
      </c>
      <c r="S11" s="1502"/>
      <c r="T11" s="1502"/>
      <c r="U11" s="1502"/>
    </row>
    <row r="12" spans="2:21" ht="24.95" customHeight="1">
      <c r="B12" s="1504" t="s">
        <v>1285</v>
      </c>
      <c r="C12" s="1503">
        <v>36910</v>
      </c>
      <c r="D12" s="1503">
        <v>33150</v>
      </c>
      <c r="E12" s="1503">
        <v>44683</v>
      </c>
      <c r="F12" s="1503">
        <v>40011</v>
      </c>
      <c r="G12" s="1503">
        <v>44174</v>
      </c>
      <c r="H12" s="1503">
        <v>54672</v>
      </c>
      <c r="I12" s="1503">
        <v>71398</v>
      </c>
      <c r="J12" s="1503">
        <v>71964</v>
      </c>
      <c r="K12" s="1503">
        <v>68478</v>
      </c>
      <c r="L12" s="1503">
        <v>59761</v>
      </c>
      <c r="M12" s="1503">
        <v>38606</v>
      </c>
      <c r="N12" s="1503">
        <v>66341</v>
      </c>
      <c r="O12" s="1503">
        <v>73778</v>
      </c>
      <c r="P12" s="1503">
        <v>87679</v>
      </c>
      <c r="Q12" s="1499">
        <v>89382</v>
      </c>
      <c r="S12" s="1505"/>
      <c r="T12" s="1502"/>
      <c r="U12" s="1502"/>
    </row>
    <row r="13" spans="2:21" ht="24.95" customHeight="1">
      <c r="B13" s="1504" t="s">
        <v>1284</v>
      </c>
      <c r="C13" s="1503">
        <v>36066</v>
      </c>
      <c r="D13" s="1503">
        <v>33362</v>
      </c>
      <c r="E13" s="1503">
        <v>45552</v>
      </c>
      <c r="F13" s="1503">
        <v>41622</v>
      </c>
      <c r="G13" s="1503">
        <v>42771</v>
      </c>
      <c r="H13" s="1503">
        <v>54848</v>
      </c>
      <c r="I13" s="1503">
        <v>63033</v>
      </c>
      <c r="J13" s="1503">
        <v>66383</v>
      </c>
      <c r="K13" s="1503">
        <v>66755</v>
      </c>
      <c r="L13" s="1503">
        <v>52894</v>
      </c>
      <c r="M13" s="1503">
        <v>39050</v>
      </c>
      <c r="N13" s="1503">
        <v>74670</v>
      </c>
      <c r="O13" s="1503">
        <v>68634</v>
      </c>
      <c r="P13" s="1503">
        <v>91874</v>
      </c>
      <c r="Q13" s="1499">
        <v>89087</v>
      </c>
      <c r="S13" s="1502"/>
      <c r="T13" s="1502"/>
      <c r="U13" s="1502"/>
    </row>
    <row r="14" spans="2:21" ht="24.95" customHeight="1">
      <c r="B14" s="1504" t="s">
        <v>1283</v>
      </c>
      <c r="C14" s="1503">
        <v>51498</v>
      </c>
      <c r="D14" s="1503">
        <v>49670</v>
      </c>
      <c r="E14" s="1503">
        <v>70644</v>
      </c>
      <c r="F14" s="1503">
        <v>66421</v>
      </c>
      <c r="G14" s="1503">
        <v>72522</v>
      </c>
      <c r="H14" s="1503">
        <v>79130</v>
      </c>
      <c r="I14" s="1503">
        <v>96996</v>
      </c>
      <c r="J14" s="1503">
        <v>86379</v>
      </c>
      <c r="K14" s="1503">
        <v>99426</v>
      </c>
      <c r="L14" s="1503">
        <v>80993</v>
      </c>
      <c r="M14" s="1503">
        <v>56584</v>
      </c>
      <c r="N14" s="1503">
        <v>89281</v>
      </c>
      <c r="O14" s="1503">
        <v>112492</v>
      </c>
      <c r="P14" s="1503">
        <v>130745</v>
      </c>
      <c r="Q14" s="1499">
        <v>143870</v>
      </c>
      <c r="S14" s="1502"/>
      <c r="T14" s="1502"/>
      <c r="U14" s="1502"/>
    </row>
    <row r="15" spans="2:21" ht="24.95" customHeight="1">
      <c r="B15" s="1504" t="s">
        <v>1282</v>
      </c>
      <c r="C15" s="1503">
        <v>41505</v>
      </c>
      <c r="D15" s="1503">
        <v>44119</v>
      </c>
      <c r="E15" s="1503">
        <v>52273</v>
      </c>
      <c r="F15" s="1503">
        <v>52399</v>
      </c>
      <c r="G15" s="1503">
        <v>54423</v>
      </c>
      <c r="H15" s="1503">
        <v>67537</v>
      </c>
      <c r="I15" s="1503">
        <v>83460</v>
      </c>
      <c r="J15" s="1503">
        <v>83173</v>
      </c>
      <c r="K15" s="1503">
        <v>75485</v>
      </c>
      <c r="L15" s="1503">
        <v>76305</v>
      </c>
      <c r="M15" s="1503">
        <v>58304</v>
      </c>
      <c r="N15" s="1503">
        <v>72990</v>
      </c>
      <c r="O15" s="1503">
        <v>99804</v>
      </c>
      <c r="P15" s="1503">
        <v>147859</v>
      </c>
      <c r="Q15" s="1499">
        <v>98548</v>
      </c>
      <c r="S15" s="1502"/>
      <c r="T15" s="1502"/>
      <c r="U15" s="1502"/>
    </row>
    <row r="16" spans="2:21" ht="24.95" customHeight="1">
      <c r="B16" s="1501" t="s">
        <v>1281</v>
      </c>
      <c r="C16" s="1500">
        <v>38170</v>
      </c>
      <c r="D16" s="1500">
        <v>36009</v>
      </c>
      <c r="E16" s="1500">
        <v>42156</v>
      </c>
      <c r="F16" s="1500">
        <v>38840</v>
      </c>
      <c r="G16" s="1500">
        <v>41049</v>
      </c>
      <c r="H16" s="1500">
        <v>50408</v>
      </c>
      <c r="I16" s="1500">
        <v>60073</v>
      </c>
      <c r="J16" s="1500">
        <v>63344</v>
      </c>
      <c r="K16" s="1500">
        <v>57069</v>
      </c>
      <c r="L16" s="1500">
        <v>61158</v>
      </c>
      <c r="M16" s="1500">
        <v>45467</v>
      </c>
      <c r="N16" s="1500">
        <v>76356</v>
      </c>
      <c r="O16" s="1500">
        <v>82966</v>
      </c>
      <c r="P16" s="1500">
        <v>121620</v>
      </c>
      <c r="Q16" s="1499"/>
    </row>
    <row r="17" spans="2:19" ht="24.95" customHeight="1" thickBot="1">
      <c r="B17" s="1498" t="s">
        <v>406</v>
      </c>
      <c r="C17" s="1497">
        <v>375398</v>
      </c>
      <c r="D17" s="1497">
        <v>383926</v>
      </c>
      <c r="E17" s="1497">
        <v>526705</v>
      </c>
      <c r="F17" s="1497">
        <v>500277</v>
      </c>
      <c r="G17" s="1497">
        <v>509956</v>
      </c>
      <c r="H17" s="1497">
        <v>602867</v>
      </c>
      <c r="I17" s="1497">
        <v>736215</v>
      </c>
      <c r="J17" s="1497">
        <v>803092</v>
      </c>
      <c r="K17" s="1497">
        <v>797616</v>
      </c>
      <c r="L17" s="1497">
        <v>790118</v>
      </c>
      <c r="M17" s="1497">
        <v>538970</v>
      </c>
      <c r="N17" s="1497">
        <v>753002</v>
      </c>
      <c r="O17" s="1497">
        <v>940218</v>
      </c>
      <c r="P17" s="1497">
        <v>1173072</v>
      </c>
      <c r="Q17" s="1496">
        <f>SUM(Q5:Q16)</f>
        <v>1074105</v>
      </c>
      <c r="S17" s="1495"/>
    </row>
    <row r="18" spans="2:19" ht="16.5" thickTop="1">
      <c r="B18" s="2388" t="s">
        <v>1280</v>
      </c>
      <c r="C18" s="2388"/>
      <c r="D18" s="2388"/>
      <c r="E18" s="2388"/>
      <c r="F18" s="2388"/>
      <c r="G18" s="2388"/>
      <c r="H18" s="2388"/>
      <c r="I18" s="2389"/>
      <c r="J18" s="2389"/>
      <c r="K18" s="2389"/>
      <c r="L18" s="2389"/>
      <c r="M18" s="2389"/>
      <c r="N18" s="2389"/>
      <c r="O18" s="2389"/>
      <c r="P18" s="2389"/>
      <c r="Q18" s="2389"/>
    </row>
  </sheetData>
  <mergeCells count="18">
    <mergeCell ref="I1:M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B18:Q18"/>
    <mergeCell ref="K3:K4"/>
    <mergeCell ref="L3:L4"/>
    <mergeCell ref="M3:M4"/>
    <mergeCell ref="N3:N4"/>
    <mergeCell ref="O3:O4"/>
    <mergeCell ref="P3:P4"/>
    <mergeCell ref="Q3:Q4"/>
  </mergeCells>
  <pageMargins left="0.35" right="0.2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154"/>
  <sheetViews>
    <sheetView showGridLines="0" zoomScaleSheetLayoutView="100" workbookViewId="0">
      <selection activeCell="S19" sqref="S19"/>
    </sheetView>
  </sheetViews>
  <sheetFormatPr defaultRowHeight="15.75"/>
  <cols>
    <col min="1" max="1" width="2.7109375" style="1513" customWidth="1"/>
    <col min="2" max="2" width="3.5703125" style="1513" customWidth="1"/>
    <col min="3" max="3" width="3" style="1513" customWidth="1"/>
    <col min="4" max="4" width="2.7109375" style="1513" customWidth="1"/>
    <col min="5" max="5" width="3.28515625" style="1513" customWidth="1"/>
    <col min="6" max="6" width="4" style="1513" customWidth="1"/>
    <col min="7" max="7" width="27.85546875" style="1513" customWidth="1"/>
    <col min="8" max="12" width="14.42578125" style="1513" customWidth="1"/>
    <col min="13" max="14" width="14.5703125" style="1513" customWidth="1"/>
    <col min="15" max="15" width="3.5703125" style="1513" customWidth="1"/>
    <col min="16" max="16" width="9.28515625" style="1513" bestFit="1" customWidth="1"/>
    <col min="17" max="17" width="10.42578125" style="1513" bestFit="1" customWidth="1"/>
    <col min="18" max="26" width="9.140625" style="1513"/>
    <col min="27" max="27" width="10.140625" style="1513" customWidth="1"/>
    <col min="28" max="124" width="9.140625" style="1513"/>
    <col min="125" max="125" width="3.28515625" style="1513" customWidth="1"/>
    <col min="126" max="126" width="4.85546875" style="1513" customWidth="1"/>
    <col min="127" max="127" width="6.140625" style="1513" customWidth="1"/>
    <col min="128" max="128" width="5.28515625" style="1513" customWidth="1"/>
    <col min="129" max="129" width="26.140625" style="1513" customWidth="1"/>
    <col min="130" max="130" width="11" style="1513" customWidth="1"/>
    <col min="131" max="131" width="10.7109375" style="1513" customWidth="1"/>
    <col min="132" max="132" width="10.28515625" style="1513" customWidth="1"/>
    <col min="133" max="133" width="11.140625" style="1513" customWidth="1"/>
    <col min="134" max="134" width="11.28515625" style="1513" customWidth="1"/>
    <col min="135" max="135" width="10" style="1513" customWidth="1"/>
    <col min="136" max="136" width="12.42578125" style="1513" customWidth="1"/>
    <col min="137" max="188" width="9.140625" style="1513"/>
    <col min="189" max="189" width="3.28515625" style="1513" customWidth="1"/>
    <col min="190" max="190" width="4.85546875" style="1513" customWidth="1"/>
    <col min="191" max="191" width="6.140625" style="1513" customWidth="1"/>
    <col min="192" max="192" width="5.28515625" style="1513" customWidth="1"/>
    <col min="193" max="193" width="26.140625" style="1513" customWidth="1"/>
    <col min="194" max="198" width="15.7109375" style="1513" customWidth="1"/>
    <col min="199" max="199" width="14.85546875" style="1513" customWidth="1"/>
    <col min="200" max="200" width="15.42578125" style="1513" customWidth="1"/>
    <col min="201" max="380" width="9.140625" style="1513"/>
    <col min="381" max="381" width="3.28515625" style="1513" customWidth="1"/>
    <col min="382" max="382" width="4.85546875" style="1513" customWidth="1"/>
    <col min="383" max="383" width="6.140625" style="1513" customWidth="1"/>
    <col min="384" max="384" width="5.28515625" style="1513" customWidth="1"/>
    <col min="385" max="385" width="26.140625" style="1513" customWidth="1"/>
    <col min="386" max="386" width="11" style="1513" customWidth="1"/>
    <col min="387" max="387" width="10.7109375" style="1513" customWidth="1"/>
    <col min="388" max="388" width="10.28515625" style="1513" customWidth="1"/>
    <col min="389" max="389" width="11.140625" style="1513" customWidth="1"/>
    <col min="390" max="390" width="11.28515625" style="1513" customWidth="1"/>
    <col min="391" max="391" width="10" style="1513" customWidth="1"/>
    <col min="392" max="392" width="12.42578125" style="1513" customWidth="1"/>
    <col min="393" max="444" width="9.140625" style="1513"/>
    <col min="445" max="445" width="3.28515625" style="1513" customWidth="1"/>
    <col min="446" max="446" width="4.85546875" style="1513" customWidth="1"/>
    <col min="447" max="447" width="6.140625" style="1513" customWidth="1"/>
    <col min="448" max="448" width="5.28515625" style="1513" customWidth="1"/>
    <col min="449" max="449" width="26.140625" style="1513" customWidth="1"/>
    <col min="450" max="454" width="15.7109375" style="1513" customWidth="1"/>
    <col min="455" max="455" width="14.85546875" style="1513" customWidth="1"/>
    <col min="456" max="456" width="15.42578125" style="1513" customWidth="1"/>
    <col min="457" max="636" width="9.140625" style="1513"/>
    <col min="637" max="637" width="3.28515625" style="1513" customWidth="1"/>
    <col min="638" max="638" width="4.85546875" style="1513" customWidth="1"/>
    <col min="639" max="639" width="6.140625" style="1513" customWidth="1"/>
    <col min="640" max="640" width="5.28515625" style="1513" customWidth="1"/>
    <col min="641" max="641" width="26.140625" style="1513" customWidth="1"/>
    <col min="642" max="642" width="11" style="1513" customWidth="1"/>
    <col min="643" max="643" width="10.7109375" style="1513" customWidth="1"/>
    <col min="644" max="644" width="10.28515625" style="1513" customWidth="1"/>
    <col min="645" max="645" width="11.140625" style="1513" customWidth="1"/>
    <col min="646" max="646" width="11.28515625" style="1513" customWidth="1"/>
    <col min="647" max="647" width="10" style="1513" customWidth="1"/>
    <col min="648" max="648" width="12.42578125" style="1513" customWidth="1"/>
    <col min="649" max="700" width="9.140625" style="1513"/>
    <col min="701" max="701" width="3.28515625" style="1513" customWidth="1"/>
    <col min="702" max="702" width="4.85546875" style="1513" customWidth="1"/>
    <col min="703" max="703" width="6.140625" style="1513" customWidth="1"/>
    <col min="704" max="704" width="5.28515625" style="1513" customWidth="1"/>
    <col min="705" max="705" width="26.140625" style="1513" customWidth="1"/>
    <col min="706" max="710" width="15.7109375" style="1513" customWidth="1"/>
    <col min="711" max="711" width="14.85546875" style="1513" customWidth="1"/>
    <col min="712" max="712" width="15.42578125" style="1513" customWidth="1"/>
    <col min="713" max="892" width="9.140625" style="1513"/>
    <col min="893" max="893" width="3.28515625" style="1513" customWidth="1"/>
    <col min="894" max="894" width="4.85546875" style="1513" customWidth="1"/>
    <col min="895" max="895" width="6.140625" style="1513" customWidth="1"/>
    <col min="896" max="896" width="5.28515625" style="1513" customWidth="1"/>
    <col min="897" max="897" width="26.140625" style="1513" customWidth="1"/>
    <col min="898" max="898" width="11" style="1513" customWidth="1"/>
    <col min="899" max="899" width="10.7109375" style="1513" customWidth="1"/>
    <col min="900" max="900" width="10.28515625" style="1513" customWidth="1"/>
    <col min="901" max="901" width="11.140625" style="1513" customWidth="1"/>
    <col min="902" max="902" width="11.28515625" style="1513" customWidth="1"/>
    <col min="903" max="903" width="10" style="1513" customWidth="1"/>
    <col min="904" max="904" width="12.42578125" style="1513" customWidth="1"/>
    <col min="905" max="956" width="9.140625" style="1513"/>
    <col min="957" max="957" width="3.28515625" style="1513" customWidth="1"/>
    <col min="958" max="958" width="4.85546875" style="1513" customWidth="1"/>
    <col min="959" max="959" width="6.140625" style="1513" customWidth="1"/>
    <col min="960" max="960" width="5.28515625" style="1513" customWidth="1"/>
    <col min="961" max="961" width="26.140625" style="1513" customWidth="1"/>
    <col min="962" max="966" width="15.7109375" style="1513" customWidth="1"/>
    <col min="967" max="967" width="14.85546875" style="1513" customWidth="1"/>
    <col min="968" max="968" width="15.42578125" style="1513" customWidth="1"/>
    <col min="969" max="1148" width="9.140625" style="1513"/>
    <col min="1149" max="1149" width="3.28515625" style="1513" customWidth="1"/>
    <col min="1150" max="1150" width="4.85546875" style="1513" customWidth="1"/>
    <col min="1151" max="1151" width="6.140625" style="1513" customWidth="1"/>
    <col min="1152" max="1152" width="5.28515625" style="1513" customWidth="1"/>
    <col min="1153" max="1153" width="26.140625" style="1513" customWidth="1"/>
    <col min="1154" max="1154" width="11" style="1513" customWidth="1"/>
    <col min="1155" max="1155" width="10.7109375" style="1513" customWidth="1"/>
    <col min="1156" max="1156" width="10.28515625" style="1513" customWidth="1"/>
    <col min="1157" max="1157" width="11.140625" style="1513" customWidth="1"/>
    <col min="1158" max="1158" width="11.28515625" style="1513" customWidth="1"/>
    <col min="1159" max="1159" width="10" style="1513" customWidth="1"/>
    <col min="1160" max="1160" width="12.42578125" style="1513" customWidth="1"/>
    <col min="1161" max="1212" width="9.140625" style="1513"/>
    <col min="1213" max="1213" width="3.28515625" style="1513" customWidth="1"/>
    <col min="1214" max="1214" width="4.85546875" style="1513" customWidth="1"/>
    <col min="1215" max="1215" width="6.140625" style="1513" customWidth="1"/>
    <col min="1216" max="1216" width="5.28515625" style="1513" customWidth="1"/>
    <col min="1217" max="1217" width="26.140625" style="1513" customWidth="1"/>
    <col min="1218" max="1222" width="15.7109375" style="1513" customWidth="1"/>
    <col min="1223" max="1223" width="14.85546875" style="1513" customWidth="1"/>
    <col min="1224" max="1224" width="15.42578125" style="1513" customWidth="1"/>
    <col min="1225" max="1404" width="9.140625" style="1513"/>
    <col min="1405" max="1405" width="3.28515625" style="1513" customWidth="1"/>
    <col min="1406" max="1406" width="4.85546875" style="1513" customWidth="1"/>
    <col min="1407" max="1407" width="6.140625" style="1513" customWidth="1"/>
    <col min="1408" max="1408" width="5.28515625" style="1513" customWidth="1"/>
    <col min="1409" max="1409" width="26.140625" style="1513" customWidth="1"/>
    <col min="1410" max="1410" width="11" style="1513" customWidth="1"/>
    <col min="1411" max="1411" width="10.7109375" style="1513" customWidth="1"/>
    <col min="1412" max="1412" width="10.28515625" style="1513" customWidth="1"/>
    <col min="1413" max="1413" width="11.140625" style="1513" customWidth="1"/>
    <col min="1414" max="1414" width="11.28515625" style="1513" customWidth="1"/>
    <col min="1415" max="1415" width="10" style="1513" customWidth="1"/>
    <col min="1416" max="1416" width="12.42578125" style="1513" customWidth="1"/>
    <col min="1417" max="1468" width="9.140625" style="1513"/>
    <col min="1469" max="1469" width="3.28515625" style="1513" customWidth="1"/>
    <col min="1470" max="1470" width="4.85546875" style="1513" customWidth="1"/>
    <col min="1471" max="1471" width="6.140625" style="1513" customWidth="1"/>
    <col min="1472" max="1472" width="5.28515625" style="1513" customWidth="1"/>
    <col min="1473" max="1473" width="26.140625" style="1513" customWidth="1"/>
    <col min="1474" max="1478" width="15.7109375" style="1513" customWidth="1"/>
    <col min="1479" max="1479" width="14.85546875" style="1513" customWidth="1"/>
    <col min="1480" max="1480" width="15.42578125" style="1513" customWidth="1"/>
    <col min="1481" max="1660" width="9.140625" style="1513"/>
    <col min="1661" max="1661" width="3.28515625" style="1513" customWidth="1"/>
    <col min="1662" max="1662" width="4.85546875" style="1513" customWidth="1"/>
    <col min="1663" max="1663" width="6.140625" style="1513" customWidth="1"/>
    <col min="1664" max="1664" width="5.28515625" style="1513" customWidth="1"/>
    <col min="1665" max="1665" width="26.140625" style="1513" customWidth="1"/>
    <col min="1666" max="1666" width="11" style="1513" customWidth="1"/>
    <col min="1667" max="1667" width="10.7109375" style="1513" customWidth="1"/>
    <col min="1668" max="1668" width="10.28515625" style="1513" customWidth="1"/>
    <col min="1669" max="1669" width="11.140625" style="1513" customWidth="1"/>
    <col min="1670" max="1670" width="11.28515625" style="1513" customWidth="1"/>
    <col min="1671" max="1671" width="10" style="1513" customWidth="1"/>
    <col min="1672" max="1672" width="12.42578125" style="1513" customWidth="1"/>
    <col min="1673" max="1724" width="9.140625" style="1513"/>
    <col min="1725" max="1725" width="3.28515625" style="1513" customWidth="1"/>
    <col min="1726" max="1726" width="4.85546875" style="1513" customWidth="1"/>
    <col min="1727" max="1727" width="6.140625" style="1513" customWidth="1"/>
    <col min="1728" max="1728" width="5.28515625" style="1513" customWidth="1"/>
    <col min="1729" max="1729" width="26.140625" style="1513" customWidth="1"/>
    <col min="1730" max="1734" width="15.7109375" style="1513" customWidth="1"/>
    <col min="1735" max="1735" width="14.85546875" style="1513" customWidth="1"/>
    <col min="1736" max="1736" width="15.42578125" style="1513" customWidth="1"/>
    <col min="1737" max="1916" width="9.140625" style="1513"/>
    <col min="1917" max="1917" width="3.28515625" style="1513" customWidth="1"/>
    <col min="1918" max="1918" width="4.85546875" style="1513" customWidth="1"/>
    <col min="1919" max="1919" width="6.140625" style="1513" customWidth="1"/>
    <col min="1920" max="1920" width="5.28515625" style="1513" customWidth="1"/>
    <col min="1921" max="1921" width="26.140625" style="1513" customWidth="1"/>
    <col min="1922" max="1922" width="11" style="1513" customWidth="1"/>
    <col min="1923" max="1923" width="10.7109375" style="1513" customWidth="1"/>
    <col min="1924" max="1924" width="10.28515625" style="1513" customWidth="1"/>
    <col min="1925" max="1925" width="11.140625" style="1513" customWidth="1"/>
    <col min="1926" max="1926" width="11.28515625" style="1513" customWidth="1"/>
    <col min="1927" max="1927" width="10" style="1513" customWidth="1"/>
    <col min="1928" max="1928" width="12.42578125" style="1513" customWidth="1"/>
    <col min="1929" max="1980" width="9.140625" style="1513"/>
    <col min="1981" max="1981" width="3.28515625" style="1513" customWidth="1"/>
    <col min="1982" max="1982" width="4.85546875" style="1513" customWidth="1"/>
    <col min="1983" max="1983" width="6.140625" style="1513" customWidth="1"/>
    <col min="1984" max="1984" width="5.28515625" style="1513" customWidth="1"/>
    <col min="1985" max="1985" width="26.140625" style="1513" customWidth="1"/>
    <col min="1986" max="1990" width="15.7109375" style="1513" customWidth="1"/>
    <col min="1991" max="1991" width="14.85546875" style="1513" customWidth="1"/>
    <col min="1992" max="1992" width="15.42578125" style="1513" customWidth="1"/>
    <col min="1993" max="2172" width="9.140625" style="1513"/>
    <col min="2173" max="2173" width="3.28515625" style="1513" customWidth="1"/>
    <col min="2174" max="2174" width="4.85546875" style="1513" customWidth="1"/>
    <col min="2175" max="2175" width="6.140625" style="1513" customWidth="1"/>
    <col min="2176" max="2176" width="5.28515625" style="1513" customWidth="1"/>
    <col min="2177" max="2177" width="26.140625" style="1513" customWidth="1"/>
    <col min="2178" max="2178" width="11" style="1513" customWidth="1"/>
    <col min="2179" max="2179" width="10.7109375" style="1513" customWidth="1"/>
    <col min="2180" max="2180" width="10.28515625" style="1513" customWidth="1"/>
    <col min="2181" max="2181" width="11.140625" style="1513" customWidth="1"/>
    <col min="2182" max="2182" width="11.28515625" style="1513" customWidth="1"/>
    <col min="2183" max="2183" width="10" style="1513" customWidth="1"/>
    <col min="2184" max="2184" width="12.42578125" style="1513" customWidth="1"/>
    <col min="2185" max="2236" width="9.140625" style="1513"/>
    <col min="2237" max="2237" width="3.28515625" style="1513" customWidth="1"/>
    <col min="2238" max="2238" width="4.85546875" style="1513" customWidth="1"/>
    <col min="2239" max="2239" width="6.140625" style="1513" customWidth="1"/>
    <col min="2240" max="2240" width="5.28515625" style="1513" customWidth="1"/>
    <col min="2241" max="2241" width="26.140625" style="1513" customWidth="1"/>
    <col min="2242" max="2246" width="15.7109375" style="1513" customWidth="1"/>
    <col min="2247" max="2247" width="14.85546875" style="1513" customWidth="1"/>
    <col min="2248" max="2248" width="15.42578125" style="1513" customWidth="1"/>
    <col min="2249" max="2428" width="9.140625" style="1513"/>
    <col min="2429" max="2429" width="3.28515625" style="1513" customWidth="1"/>
    <col min="2430" max="2430" width="4.85546875" style="1513" customWidth="1"/>
    <col min="2431" max="2431" width="6.140625" style="1513" customWidth="1"/>
    <col min="2432" max="2432" width="5.28515625" style="1513" customWidth="1"/>
    <col min="2433" max="2433" width="26.140625" style="1513" customWidth="1"/>
    <col min="2434" max="2434" width="11" style="1513" customWidth="1"/>
    <col min="2435" max="2435" width="10.7109375" style="1513" customWidth="1"/>
    <col min="2436" max="2436" width="10.28515625" style="1513" customWidth="1"/>
    <col min="2437" max="2437" width="11.140625" style="1513" customWidth="1"/>
    <col min="2438" max="2438" width="11.28515625" style="1513" customWidth="1"/>
    <col min="2439" max="2439" width="10" style="1513" customWidth="1"/>
    <col min="2440" max="2440" width="12.42578125" style="1513" customWidth="1"/>
    <col min="2441" max="2492" width="9.140625" style="1513"/>
    <col min="2493" max="2493" width="3.28515625" style="1513" customWidth="1"/>
    <col min="2494" max="2494" width="4.85546875" style="1513" customWidth="1"/>
    <col min="2495" max="2495" width="6.140625" style="1513" customWidth="1"/>
    <col min="2496" max="2496" width="5.28515625" style="1513" customWidth="1"/>
    <col min="2497" max="2497" width="26.140625" style="1513" customWidth="1"/>
    <col min="2498" max="2502" width="15.7109375" style="1513" customWidth="1"/>
    <col min="2503" max="2503" width="14.85546875" style="1513" customWidth="1"/>
    <col min="2504" max="2504" width="15.42578125" style="1513" customWidth="1"/>
    <col min="2505" max="2684" width="9.140625" style="1513"/>
    <col min="2685" max="2685" width="3.28515625" style="1513" customWidth="1"/>
    <col min="2686" max="2686" width="4.85546875" style="1513" customWidth="1"/>
    <col min="2687" max="2687" width="6.140625" style="1513" customWidth="1"/>
    <col min="2688" max="2688" width="5.28515625" style="1513" customWidth="1"/>
    <col min="2689" max="2689" width="26.140625" style="1513" customWidth="1"/>
    <col min="2690" max="2690" width="11" style="1513" customWidth="1"/>
    <col min="2691" max="2691" width="10.7109375" style="1513" customWidth="1"/>
    <col min="2692" max="2692" width="10.28515625" style="1513" customWidth="1"/>
    <col min="2693" max="2693" width="11.140625" style="1513" customWidth="1"/>
    <col min="2694" max="2694" width="11.28515625" style="1513" customWidth="1"/>
    <col min="2695" max="2695" width="10" style="1513" customWidth="1"/>
    <col min="2696" max="2696" width="12.42578125" style="1513" customWidth="1"/>
    <col min="2697" max="2748" width="9.140625" style="1513"/>
    <col min="2749" max="2749" width="3.28515625" style="1513" customWidth="1"/>
    <col min="2750" max="2750" width="4.85546875" style="1513" customWidth="1"/>
    <col min="2751" max="2751" width="6.140625" style="1513" customWidth="1"/>
    <col min="2752" max="2752" width="5.28515625" style="1513" customWidth="1"/>
    <col min="2753" max="2753" width="26.140625" style="1513" customWidth="1"/>
    <col min="2754" max="2758" width="15.7109375" style="1513" customWidth="1"/>
    <col min="2759" max="2759" width="14.85546875" style="1513" customWidth="1"/>
    <col min="2760" max="2760" width="15.42578125" style="1513" customWidth="1"/>
    <col min="2761" max="2940" width="9.140625" style="1513"/>
    <col min="2941" max="2941" width="3.28515625" style="1513" customWidth="1"/>
    <col min="2942" max="2942" width="4.85546875" style="1513" customWidth="1"/>
    <col min="2943" max="2943" width="6.140625" style="1513" customWidth="1"/>
    <col min="2944" max="2944" width="5.28515625" style="1513" customWidth="1"/>
    <col min="2945" max="2945" width="26.140625" style="1513" customWidth="1"/>
    <col min="2946" max="2946" width="11" style="1513" customWidth="1"/>
    <col min="2947" max="2947" width="10.7109375" style="1513" customWidth="1"/>
    <col min="2948" max="2948" width="10.28515625" style="1513" customWidth="1"/>
    <col min="2949" max="2949" width="11.140625" style="1513" customWidth="1"/>
    <col min="2950" max="2950" width="11.28515625" style="1513" customWidth="1"/>
    <col min="2951" max="2951" width="10" style="1513" customWidth="1"/>
    <col min="2952" max="2952" width="12.42578125" style="1513" customWidth="1"/>
    <col min="2953" max="3004" width="9.140625" style="1513"/>
    <col min="3005" max="3005" width="3.28515625" style="1513" customWidth="1"/>
    <col min="3006" max="3006" width="4.85546875" style="1513" customWidth="1"/>
    <col min="3007" max="3007" width="6.140625" style="1513" customWidth="1"/>
    <col min="3008" max="3008" width="5.28515625" style="1513" customWidth="1"/>
    <col min="3009" max="3009" width="26.140625" style="1513" customWidth="1"/>
    <col min="3010" max="3014" width="15.7109375" style="1513" customWidth="1"/>
    <col min="3015" max="3015" width="14.85546875" style="1513" customWidth="1"/>
    <col min="3016" max="3016" width="15.42578125" style="1513" customWidth="1"/>
    <col min="3017" max="3196" width="9.140625" style="1513"/>
    <col min="3197" max="3197" width="3.28515625" style="1513" customWidth="1"/>
    <col min="3198" max="3198" width="4.85546875" style="1513" customWidth="1"/>
    <col min="3199" max="3199" width="6.140625" style="1513" customWidth="1"/>
    <col min="3200" max="3200" width="5.28515625" style="1513" customWidth="1"/>
    <col min="3201" max="3201" width="26.140625" style="1513" customWidth="1"/>
    <col min="3202" max="3202" width="11" style="1513" customWidth="1"/>
    <col min="3203" max="3203" width="10.7109375" style="1513" customWidth="1"/>
    <col min="3204" max="3204" width="10.28515625" style="1513" customWidth="1"/>
    <col min="3205" max="3205" width="11.140625" style="1513" customWidth="1"/>
    <col min="3206" max="3206" width="11.28515625" style="1513" customWidth="1"/>
    <col min="3207" max="3207" width="10" style="1513" customWidth="1"/>
    <col min="3208" max="3208" width="12.42578125" style="1513" customWidth="1"/>
    <col min="3209" max="3260" width="9.140625" style="1513"/>
    <col min="3261" max="3261" width="3.28515625" style="1513" customWidth="1"/>
    <col min="3262" max="3262" width="4.85546875" style="1513" customWidth="1"/>
    <col min="3263" max="3263" width="6.140625" style="1513" customWidth="1"/>
    <col min="3264" max="3264" width="5.28515625" style="1513" customWidth="1"/>
    <col min="3265" max="3265" width="26.140625" style="1513" customWidth="1"/>
    <col min="3266" max="3270" width="15.7109375" style="1513" customWidth="1"/>
    <col min="3271" max="3271" width="14.85546875" style="1513" customWidth="1"/>
    <col min="3272" max="3272" width="15.42578125" style="1513" customWidth="1"/>
    <col min="3273" max="3452" width="9.140625" style="1513"/>
    <col min="3453" max="3453" width="3.28515625" style="1513" customWidth="1"/>
    <col min="3454" max="3454" width="4.85546875" style="1513" customWidth="1"/>
    <col min="3455" max="3455" width="6.140625" style="1513" customWidth="1"/>
    <col min="3456" max="3456" width="5.28515625" style="1513" customWidth="1"/>
    <col min="3457" max="3457" width="26.140625" style="1513" customWidth="1"/>
    <col min="3458" max="3458" width="11" style="1513" customWidth="1"/>
    <col min="3459" max="3459" width="10.7109375" style="1513" customWidth="1"/>
    <col min="3460" max="3460" width="10.28515625" style="1513" customWidth="1"/>
    <col min="3461" max="3461" width="11.140625" style="1513" customWidth="1"/>
    <col min="3462" max="3462" width="11.28515625" style="1513" customWidth="1"/>
    <col min="3463" max="3463" width="10" style="1513" customWidth="1"/>
    <col min="3464" max="3464" width="12.42578125" style="1513" customWidth="1"/>
    <col min="3465" max="3516" width="9.140625" style="1513"/>
    <col min="3517" max="3517" width="3.28515625" style="1513" customWidth="1"/>
    <col min="3518" max="3518" width="4.85546875" style="1513" customWidth="1"/>
    <col min="3519" max="3519" width="6.140625" style="1513" customWidth="1"/>
    <col min="3520" max="3520" width="5.28515625" style="1513" customWidth="1"/>
    <col min="3521" max="3521" width="26.140625" style="1513" customWidth="1"/>
    <col min="3522" max="3526" width="15.7109375" style="1513" customWidth="1"/>
    <col min="3527" max="3527" width="14.85546875" style="1513" customWidth="1"/>
    <col min="3528" max="3528" width="15.42578125" style="1513" customWidth="1"/>
    <col min="3529" max="3708" width="9.140625" style="1513"/>
    <col min="3709" max="3709" width="3.28515625" style="1513" customWidth="1"/>
    <col min="3710" max="3710" width="4.85546875" style="1513" customWidth="1"/>
    <col min="3711" max="3711" width="6.140625" style="1513" customWidth="1"/>
    <col min="3712" max="3712" width="5.28515625" style="1513" customWidth="1"/>
    <col min="3713" max="3713" width="26.140625" style="1513" customWidth="1"/>
    <col min="3714" max="3714" width="11" style="1513" customWidth="1"/>
    <col min="3715" max="3715" width="10.7109375" style="1513" customWidth="1"/>
    <col min="3716" max="3716" width="10.28515625" style="1513" customWidth="1"/>
    <col min="3717" max="3717" width="11.140625" style="1513" customWidth="1"/>
    <col min="3718" max="3718" width="11.28515625" style="1513" customWidth="1"/>
    <col min="3719" max="3719" width="10" style="1513" customWidth="1"/>
    <col min="3720" max="3720" width="12.42578125" style="1513" customWidth="1"/>
    <col min="3721" max="3772" width="9.140625" style="1513"/>
    <col min="3773" max="3773" width="3.28515625" style="1513" customWidth="1"/>
    <col min="3774" max="3774" width="4.85546875" style="1513" customWidth="1"/>
    <col min="3775" max="3775" width="6.140625" style="1513" customWidth="1"/>
    <col min="3776" max="3776" width="5.28515625" style="1513" customWidth="1"/>
    <col min="3777" max="3777" width="26.140625" style="1513" customWidth="1"/>
    <col min="3778" max="3782" width="15.7109375" style="1513" customWidth="1"/>
    <col min="3783" max="3783" width="14.85546875" style="1513" customWidth="1"/>
    <col min="3784" max="3784" width="15.42578125" style="1513" customWidth="1"/>
    <col min="3785" max="3964" width="9.140625" style="1513"/>
    <col min="3965" max="3965" width="3.28515625" style="1513" customWidth="1"/>
    <col min="3966" max="3966" width="4.85546875" style="1513" customWidth="1"/>
    <col min="3967" max="3967" width="6.140625" style="1513" customWidth="1"/>
    <col min="3968" max="3968" width="5.28515625" style="1513" customWidth="1"/>
    <col min="3969" max="3969" width="26.140625" style="1513" customWidth="1"/>
    <col min="3970" max="3970" width="11" style="1513" customWidth="1"/>
    <col min="3971" max="3971" width="10.7109375" style="1513" customWidth="1"/>
    <col min="3972" max="3972" width="10.28515625" style="1513" customWidth="1"/>
    <col min="3973" max="3973" width="11.140625" style="1513" customWidth="1"/>
    <col min="3974" max="3974" width="11.28515625" style="1513" customWidth="1"/>
    <col min="3975" max="3975" width="10" style="1513" customWidth="1"/>
    <col min="3976" max="3976" width="12.42578125" style="1513" customWidth="1"/>
    <col min="3977" max="4028" width="9.140625" style="1513"/>
    <col min="4029" max="4029" width="3.28515625" style="1513" customWidth="1"/>
    <col min="4030" max="4030" width="4.85546875" style="1513" customWidth="1"/>
    <col min="4031" max="4031" width="6.140625" style="1513" customWidth="1"/>
    <col min="4032" max="4032" width="5.28515625" style="1513" customWidth="1"/>
    <col min="4033" max="4033" width="26.140625" style="1513" customWidth="1"/>
    <col min="4034" max="4038" width="15.7109375" style="1513" customWidth="1"/>
    <col min="4039" max="4039" width="14.85546875" style="1513" customWidth="1"/>
    <col min="4040" max="4040" width="15.42578125" style="1513" customWidth="1"/>
    <col min="4041" max="4220" width="9.140625" style="1513"/>
    <col min="4221" max="4221" width="3.28515625" style="1513" customWidth="1"/>
    <col min="4222" max="4222" width="4.85546875" style="1513" customWidth="1"/>
    <col min="4223" max="4223" width="6.140625" style="1513" customWidth="1"/>
    <col min="4224" max="4224" width="5.28515625" style="1513" customWidth="1"/>
    <col min="4225" max="4225" width="26.140625" style="1513" customWidth="1"/>
    <col min="4226" max="4226" width="11" style="1513" customWidth="1"/>
    <col min="4227" max="4227" width="10.7109375" style="1513" customWidth="1"/>
    <col min="4228" max="4228" width="10.28515625" style="1513" customWidth="1"/>
    <col min="4229" max="4229" width="11.140625" style="1513" customWidth="1"/>
    <col min="4230" max="4230" width="11.28515625" style="1513" customWidth="1"/>
    <col min="4231" max="4231" width="10" style="1513" customWidth="1"/>
    <col min="4232" max="4232" width="12.42578125" style="1513" customWidth="1"/>
    <col min="4233" max="4284" width="9.140625" style="1513"/>
    <col min="4285" max="4285" width="3.28515625" style="1513" customWidth="1"/>
    <col min="4286" max="4286" width="4.85546875" style="1513" customWidth="1"/>
    <col min="4287" max="4287" width="6.140625" style="1513" customWidth="1"/>
    <col min="4288" max="4288" width="5.28515625" style="1513" customWidth="1"/>
    <col min="4289" max="4289" width="26.140625" style="1513" customWidth="1"/>
    <col min="4290" max="4294" width="15.7109375" style="1513" customWidth="1"/>
    <col min="4295" max="4295" width="14.85546875" style="1513" customWidth="1"/>
    <col min="4296" max="4296" width="15.42578125" style="1513" customWidth="1"/>
    <col min="4297" max="4476" width="9.140625" style="1513"/>
    <col min="4477" max="4477" width="3.28515625" style="1513" customWidth="1"/>
    <col min="4478" max="4478" width="4.85546875" style="1513" customWidth="1"/>
    <col min="4479" max="4479" width="6.140625" style="1513" customWidth="1"/>
    <col min="4480" max="4480" width="5.28515625" style="1513" customWidth="1"/>
    <col min="4481" max="4481" width="26.140625" style="1513" customWidth="1"/>
    <col min="4482" max="4482" width="11" style="1513" customWidth="1"/>
    <col min="4483" max="4483" width="10.7109375" style="1513" customWidth="1"/>
    <col min="4484" max="4484" width="10.28515625" style="1513" customWidth="1"/>
    <col min="4485" max="4485" width="11.140625" style="1513" customWidth="1"/>
    <col min="4486" max="4486" width="11.28515625" style="1513" customWidth="1"/>
    <col min="4487" max="4487" width="10" style="1513" customWidth="1"/>
    <col min="4488" max="4488" width="12.42578125" style="1513" customWidth="1"/>
    <col min="4489" max="4540" width="9.140625" style="1513"/>
    <col min="4541" max="4541" width="3.28515625" style="1513" customWidth="1"/>
    <col min="4542" max="4542" width="4.85546875" style="1513" customWidth="1"/>
    <col min="4543" max="4543" width="6.140625" style="1513" customWidth="1"/>
    <col min="4544" max="4544" width="5.28515625" style="1513" customWidth="1"/>
    <col min="4545" max="4545" width="26.140625" style="1513" customWidth="1"/>
    <col min="4546" max="4550" width="15.7109375" style="1513" customWidth="1"/>
    <col min="4551" max="4551" width="14.85546875" style="1513" customWidth="1"/>
    <col min="4552" max="4552" width="15.42578125" style="1513" customWidth="1"/>
    <col min="4553" max="4732" width="9.140625" style="1513"/>
    <col min="4733" max="4733" width="3.28515625" style="1513" customWidth="1"/>
    <col min="4734" max="4734" width="4.85546875" style="1513" customWidth="1"/>
    <col min="4735" max="4735" width="6.140625" style="1513" customWidth="1"/>
    <col min="4736" max="4736" width="5.28515625" style="1513" customWidth="1"/>
    <col min="4737" max="4737" width="26.140625" style="1513" customWidth="1"/>
    <col min="4738" max="4738" width="11" style="1513" customWidth="1"/>
    <col min="4739" max="4739" width="10.7109375" style="1513" customWidth="1"/>
    <col min="4740" max="4740" width="10.28515625" style="1513" customWidth="1"/>
    <col min="4741" max="4741" width="11.140625" style="1513" customWidth="1"/>
    <col min="4742" max="4742" width="11.28515625" style="1513" customWidth="1"/>
    <col min="4743" max="4743" width="10" style="1513" customWidth="1"/>
    <col min="4744" max="4744" width="12.42578125" style="1513" customWidth="1"/>
    <col min="4745" max="4796" width="9.140625" style="1513"/>
    <col min="4797" max="4797" width="3.28515625" style="1513" customWidth="1"/>
    <col min="4798" max="4798" width="4.85546875" style="1513" customWidth="1"/>
    <col min="4799" max="4799" width="6.140625" style="1513" customWidth="1"/>
    <col min="4800" max="4800" width="5.28515625" style="1513" customWidth="1"/>
    <col min="4801" max="4801" width="26.140625" style="1513" customWidth="1"/>
    <col min="4802" max="4806" width="15.7109375" style="1513" customWidth="1"/>
    <col min="4807" max="4807" width="14.85546875" style="1513" customWidth="1"/>
    <col min="4808" max="4808" width="15.42578125" style="1513" customWidth="1"/>
    <col min="4809" max="4988" width="9.140625" style="1513"/>
    <col min="4989" max="4989" width="3.28515625" style="1513" customWidth="1"/>
    <col min="4990" max="4990" width="4.85546875" style="1513" customWidth="1"/>
    <col min="4991" max="4991" width="6.140625" style="1513" customWidth="1"/>
    <col min="4992" max="4992" width="5.28515625" style="1513" customWidth="1"/>
    <col min="4993" max="4993" width="26.140625" style="1513" customWidth="1"/>
    <col min="4994" max="4994" width="11" style="1513" customWidth="1"/>
    <col min="4995" max="4995" width="10.7109375" style="1513" customWidth="1"/>
    <col min="4996" max="4996" width="10.28515625" style="1513" customWidth="1"/>
    <col min="4997" max="4997" width="11.140625" style="1513" customWidth="1"/>
    <col min="4998" max="4998" width="11.28515625" style="1513" customWidth="1"/>
    <col min="4999" max="4999" width="10" style="1513" customWidth="1"/>
    <col min="5000" max="5000" width="12.42578125" style="1513" customWidth="1"/>
    <col min="5001" max="5052" width="9.140625" style="1513"/>
    <col min="5053" max="5053" width="3.28515625" style="1513" customWidth="1"/>
    <col min="5054" max="5054" width="4.85546875" style="1513" customWidth="1"/>
    <col min="5055" max="5055" width="6.140625" style="1513" customWidth="1"/>
    <col min="5056" max="5056" width="5.28515625" style="1513" customWidth="1"/>
    <col min="5057" max="5057" width="26.140625" style="1513" customWidth="1"/>
    <col min="5058" max="5062" width="15.7109375" style="1513" customWidth="1"/>
    <col min="5063" max="5063" width="14.85546875" style="1513" customWidth="1"/>
    <col min="5064" max="5064" width="15.42578125" style="1513" customWidth="1"/>
    <col min="5065" max="5244" width="9.140625" style="1513"/>
    <col min="5245" max="5245" width="3.28515625" style="1513" customWidth="1"/>
    <col min="5246" max="5246" width="4.85546875" style="1513" customWidth="1"/>
    <col min="5247" max="5247" width="6.140625" style="1513" customWidth="1"/>
    <col min="5248" max="5248" width="5.28515625" style="1513" customWidth="1"/>
    <col min="5249" max="5249" width="26.140625" style="1513" customWidth="1"/>
    <col min="5250" max="5250" width="11" style="1513" customWidth="1"/>
    <col min="5251" max="5251" width="10.7109375" style="1513" customWidth="1"/>
    <col min="5252" max="5252" width="10.28515625" style="1513" customWidth="1"/>
    <col min="5253" max="5253" width="11.140625" style="1513" customWidth="1"/>
    <col min="5254" max="5254" width="11.28515625" style="1513" customWidth="1"/>
    <col min="5255" max="5255" width="10" style="1513" customWidth="1"/>
    <col min="5256" max="5256" width="12.42578125" style="1513" customWidth="1"/>
    <col min="5257" max="5308" width="9.140625" style="1513"/>
    <col min="5309" max="5309" width="3.28515625" style="1513" customWidth="1"/>
    <col min="5310" max="5310" width="4.85546875" style="1513" customWidth="1"/>
    <col min="5311" max="5311" width="6.140625" style="1513" customWidth="1"/>
    <col min="5312" max="5312" width="5.28515625" style="1513" customWidth="1"/>
    <col min="5313" max="5313" width="26.140625" style="1513" customWidth="1"/>
    <col min="5314" max="5318" width="15.7109375" style="1513" customWidth="1"/>
    <col min="5319" max="5319" width="14.85546875" style="1513" customWidth="1"/>
    <col min="5320" max="5320" width="15.42578125" style="1513" customWidth="1"/>
    <col min="5321" max="5500" width="9.140625" style="1513"/>
    <col min="5501" max="5501" width="3.28515625" style="1513" customWidth="1"/>
    <col min="5502" max="5502" width="4.85546875" style="1513" customWidth="1"/>
    <col min="5503" max="5503" width="6.140625" style="1513" customWidth="1"/>
    <col min="5504" max="5504" width="5.28515625" style="1513" customWidth="1"/>
    <col min="5505" max="5505" width="26.140625" style="1513" customWidth="1"/>
    <col min="5506" max="5506" width="11" style="1513" customWidth="1"/>
    <col min="5507" max="5507" width="10.7109375" style="1513" customWidth="1"/>
    <col min="5508" max="5508" width="10.28515625" style="1513" customWidth="1"/>
    <col min="5509" max="5509" width="11.140625" style="1513" customWidth="1"/>
    <col min="5510" max="5510" width="11.28515625" style="1513" customWidth="1"/>
    <col min="5511" max="5511" width="10" style="1513" customWidth="1"/>
    <col min="5512" max="5512" width="12.42578125" style="1513" customWidth="1"/>
    <col min="5513" max="5564" width="9.140625" style="1513"/>
    <col min="5565" max="5565" width="3.28515625" style="1513" customWidth="1"/>
    <col min="5566" max="5566" width="4.85546875" style="1513" customWidth="1"/>
    <col min="5567" max="5567" width="6.140625" style="1513" customWidth="1"/>
    <col min="5568" max="5568" width="5.28515625" style="1513" customWidth="1"/>
    <col min="5569" max="5569" width="26.140625" style="1513" customWidth="1"/>
    <col min="5570" max="5574" width="15.7109375" style="1513" customWidth="1"/>
    <col min="5575" max="5575" width="14.85546875" style="1513" customWidth="1"/>
    <col min="5576" max="5576" width="15.42578125" style="1513" customWidth="1"/>
    <col min="5577" max="5756" width="9.140625" style="1513"/>
    <col min="5757" max="5757" width="3.28515625" style="1513" customWidth="1"/>
    <col min="5758" max="5758" width="4.85546875" style="1513" customWidth="1"/>
    <col min="5759" max="5759" width="6.140625" style="1513" customWidth="1"/>
    <col min="5760" max="5760" width="5.28515625" style="1513" customWidth="1"/>
    <col min="5761" max="5761" width="26.140625" style="1513" customWidth="1"/>
    <col min="5762" max="5762" width="11" style="1513" customWidth="1"/>
    <col min="5763" max="5763" width="10.7109375" style="1513" customWidth="1"/>
    <col min="5764" max="5764" width="10.28515625" style="1513" customWidth="1"/>
    <col min="5765" max="5765" width="11.140625" style="1513" customWidth="1"/>
    <col min="5766" max="5766" width="11.28515625" style="1513" customWidth="1"/>
    <col min="5767" max="5767" width="10" style="1513" customWidth="1"/>
    <col min="5768" max="5768" width="12.42578125" style="1513" customWidth="1"/>
    <col min="5769" max="5820" width="9.140625" style="1513"/>
    <col min="5821" max="5821" width="3.28515625" style="1513" customWidth="1"/>
    <col min="5822" max="5822" width="4.85546875" style="1513" customWidth="1"/>
    <col min="5823" max="5823" width="6.140625" style="1513" customWidth="1"/>
    <col min="5824" max="5824" width="5.28515625" style="1513" customWidth="1"/>
    <col min="5825" max="5825" width="26.140625" style="1513" customWidth="1"/>
    <col min="5826" max="5830" width="15.7109375" style="1513" customWidth="1"/>
    <col min="5831" max="5831" width="14.85546875" style="1513" customWidth="1"/>
    <col min="5832" max="5832" width="15.42578125" style="1513" customWidth="1"/>
    <col min="5833" max="6012" width="9.140625" style="1513"/>
    <col min="6013" max="6013" width="3.28515625" style="1513" customWidth="1"/>
    <col min="6014" max="6014" width="4.85546875" style="1513" customWidth="1"/>
    <col min="6015" max="6015" width="6.140625" style="1513" customWidth="1"/>
    <col min="6016" max="6016" width="5.28515625" style="1513" customWidth="1"/>
    <col min="6017" max="6017" width="26.140625" style="1513" customWidth="1"/>
    <col min="6018" max="6018" width="11" style="1513" customWidth="1"/>
    <col min="6019" max="6019" width="10.7109375" style="1513" customWidth="1"/>
    <col min="6020" max="6020" width="10.28515625" style="1513" customWidth="1"/>
    <col min="6021" max="6021" width="11.140625" style="1513" customWidth="1"/>
    <col min="6022" max="6022" width="11.28515625" style="1513" customWidth="1"/>
    <col min="6023" max="6023" width="10" style="1513" customWidth="1"/>
    <col min="6024" max="6024" width="12.42578125" style="1513" customWidth="1"/>
    <col min="6025" max="6076" width="9.140625" style="1513"/>
    <col min="6077" max="6077" width="3.28515625" style="1513" customWidth="1"/>
    <col min="6078" max="6078" width="4.85546875" style="1513" customWidth="1"/>
    <col min="6079" max="6079" width="6.140625" style="1513" customWidth="1"/>
    <col min="6080" max="6080" width="5.28515625" style="1513" customWidth="1"/>
    <col min="6081" max="6081" width="26.140625" style="1513" customWidth="1"/>
    <col min="6082" max="6086" width="15.7109375" style="1513" customWidth="1"/>
    <col min="6087" max="6087" width="14.85546875" style="1513" customWidth="1"/>
    <col min="6088" max="6088" width="15.42578125" style="1513" customWidth="1"/>
    <col min="6089" max="6268" width="9.140625" style="1513"/>
    <col min="6269" max="6269" width="3.28515625" style="1513" customWidth="1"/>
    <col min="6270" max="6270" width="4.85546875" style="1513" customWidth="1"/>
    <col min="6271" max="6271" width="6.140625" style="1513" customWidth="1"/>
    <col min="6272" max="6272" width="5.28515625" style="1513" customWidth="1"/>
    <col min="6273" max="6273" width="26.140625" style="1513" customWidth="1"/>
    <col min="6274" max="6274" width="11" style="1513" customWidth="1"/>
    <col min="6275" max="6275" width="10.7109375" style="1513" customWidth="1"/>
    <col min="6276" max="6276" width="10.28515625" style="1513" customWidth="1"/>
    <col min="6277" max="6277" width="11.140625" style="1513" customWidth="1"/>
    <col min="6278" max="6278" width="11.28515625" style="1513" customWidth="1"/>
    <col min="6279" max="6279" width="10" style="1513" customWidth="1"/>
    <col min="6280" max="6280" width="12.42578125" style="1513" customWidth="1"/>
    <col min="6281" max="6332" width="9.140625" style="1513"/>
    <col min="6333" max="6333" width="3.28515625" style="1513" customWidth="1"/>
    <col min="6334" max="6334" width="4.85546875" style="1513" customWidth="1"/>
    <col min="6335" max="6335" width="6.140625" style="1513" customWidth="1"/>
    <col min="6336" max="6336" width="5.28515625" style="1513" customWidth="1"/>
    <col min="6337" max="6337" width="26.140625" style="1513" customWidth="1"/>
    <col min="6338" max="6342" width="15.7109375" style="1513" customWidth="1"/>
    <col min="6343" max="6343" width="14.85546875" style="1513" customWidth="1"/>
    <col min="6344" max="6344" width="15.42578125" style="1513" customWidth="1"/>
    <col min="6345" max="6524" width="9.140625" style="1513"/>
    <col min="6525" max="6525" width="3.28515625" style="1513" customWidth="1"/>
    <col min="6526" max="6526" width="4.85546875" style="1513" customWidth="1"/>
    <col min="6527" max="6527" width="6.140625" style="1513" customWidth="1"/>
    <col min="6528" max="6528" width="5.28515625" style="1513" customWidth="1"/>
    <col min="6529" max="6529" width="26.140625" style="1513" customWidth="1"/>
    <col min="6530" max="6530" width="11" style="1513" customWidth="1"/>
    <col min="6531" max="6531" width="10.7109375" style="1513" customWidth="1"/>
    <col min="6532" max="6532" width="10.28515625" style="1513" customWidth="1"/>
    <col min="6533" max="6533" width="11.140625" style="1513" customWidth="1"/>
    <col min="6534" max="6534" width="11.28515625" style="1513" customWidth="1"/>
    <col min="6535" max="6535" width="10" style="1513" customWidth="1"/>
    <col min="6536" max="6536" width="12.42578125" style="1513" customWidth="1"/>
    <col min="6537" max="6588" width="9.140625" style="1513"/>
    <col min="6589" max="6589" width="3.28515625" style="1513" customWidth="1"/>
    <col min="6590" max="6590" width="4.85546875" style="1513" customWidth="1"/>
    <col min="6591" max="6591" width="6.140625" style="1513" customWidth="1"/>
    <col min="6592" max="6592" width="5.28515625" style="1513" customWidth="1"/>
    <col min="6593" max="6593" width="26.140625" style="1513" customWidth="1"/>
    <col min="6594" max="6598" width="15.7109375" style="1513" customWidth="1"/>
    <col min="6599" max="6599" width="14.85546875" style="1513" customWidth="1"/>
    <col min="6600" max="6600" width="15.42578125" style="1513" customWidth="1"/>
    <col min="6601" max="6780" width="9.140625" style="1513"/>
    <col min="6781" max="6781" width="3.28515625" style="1513" customWidth="1"/>
    <col min="6782" max="6782" width="4.85546875" style="1513" customWidth="1"/>
    <col min="6783" max="6783" width="6.140625" style="1513" customWidth="1"/>
    <col min="6784" max="6784" width="5.28515625" style="1513" customWidth="1"/>
    <col min="6785" max="6785" width="26.140625" style="1513" customWidth="1"/>
    <col min="6786" max="6786" width="11" style="1513" customWidth="1"/>
    <col min="6787" max="6787" width="10.7109375" style="1513" customWidth="1"/>
    <col min="6788" max="6788" width="10.28515625" style="1513" customWidth="1"/>
    <col min="6789" max="6789" width="11.140625" style="1513" customWidth="1"/>
    <col min="6790" max="6790" width="11.28515625" style="1513" customWidth="1"/>
    <col min="6791" max="6791" width="10" style="1513" customWidth="1"/>
    <col min="6792" max="6792" width="12.42578125" style="1513" customWidth="1"/>
    <col min="6793" max="6844" width="9.140625" style="1513"/>
    <col min="6845" max="6845" width="3.28515625" style="1513" customWidth="1"/>
    <col min="6846" max="6846" width="4.85546875" style="1513" customWidth="1"/>
    <col min="6847" max="6847" width="6.140625" style="1513" customWidth="1"/>
    <col min="6848" max="6848" width="5.28515625" style="1513" customWidth="1"/>
    <col min="6849" max="6849" width="26.140625" style="1513" customWidth="1"/>
    <col min="6850" max="6854" width="15.7109375" style="1513" customWidth="1"/>
    <col min="6855" max="6855" width="14.85546875" style="1513" customWidth="1"/>
    <col min="6856" max="6856" width="15.42578125" style="1513" customWidth="1"/>
    <col min="6857" max="7036" width="9.140625" style="1513"/>
    <col min="7037" max="7037" width="3.28515625" style="1513" customWidth="1"/>
    <col min="7038" max="7038" width="4.85546875" style="1513" customWidth="1"/>
    <col min="7039" max="7039" width="6.140625" style="1513" customWidth="1"/>
    <col min="7040" max="7040" width="5.28515625" style="1513" customWidth="1"/>
    <col min="7041" max="7041" width="26.140625" style="1513" customWidth="1"/>
    <col min="7042" max="7042" width="11" style="1513" customWidth="1"/>
    <col min="7043" max="7043" width="10.7109375" style="1513" customWidth="1"/>
    <col min="7044" max="7044" width="10.28515625" style="1513" customWidth="1"/>
    <col min="7045" max="7045" width="11.140625" style="1513" customWidth="1"/>
    <col min="7046" max="7046" width="11.28515625" style="1513" customWidth="1"/>
    <col min="7047" max="7047" width="10" style="1513" customWidth="1"/>
    <col min="7048" max="7048" width="12.42578125" style="1513" customWidth="1"/>
    <col min="7049" max="7100" width="9.140625" style="1513"/>
    <col min="7101" max="7101" width="3.28515625" style="1513" customWidth="1"/>
    <col min="7102" max="7102" width="4.85546875" style="1513" customWidth="1"/>
    <col min="7103" max="7103" width="6.140625" style="1513" customWidth="1"/>
    <col min="7104" max="7104" width="5.28515625" style="1513" customWidth="1"/>
    <col min="7105" max="7105" width="26.140625" style="1513" customWidth="1"/>
    <col min="7106" max="7110" width="15.7109375" style="1513" customWidth="1"/>
    <col min="7111" max="7111" width="14.85546875" style="1513" customWidth="1"/>
    <col min="7112" max="7112" width="15.42578125" style="1513" customWidth="1"/>
    <col min="7113" max="7292" width="9.140625" style="1513"/>
    <col min="7293" max="7293" width="3.28515625" style="1513" customWidth="1"/>
    <col min="7294" max="7294" width="4.85546875" style="1513" customWidth="1"/>
    <col min="7295" max="7295" width="6.140625" style="1513" customWidth="1"/>
    <col min="7296" max="7296" width="5.28515625" style="1513" customWidth="1"/>
    <col min="7297" max="7297" width="26.140625" style="1513" customWidth="1"/>
    <col min="7298" max="7298" width="11" style="1513" customWidth="1"/>
    <col min="7299" max="7299" width="10.7109375" style="1513" customWidth="1"/>
    <col min="7300" max="7300" width="10.28515625" style="1513" customWidth="1"/>
    <col min="7301" max="7301" width="11.140625" style="1513" customWidth="1"/>
    <col min="7302" max="7302" width="11.28515625" style="1513" customWidth="1"/>
    <col min="7303" max="7303" width="10" style="1513" customWidth="1"/>
    <col min="7304" max="7304" width="12.42578125" style="1513" customWidth="1"/>
    <col min="7305" max="7356" width="9.140625" style="1513"/>
    <col min="7357" max="7357" width="3.28515625" style="1513" customWidth="1"/>
    <col min="7358" max="7358" width="4.85546875" style="1513" customWidth="1"/>
    <col min="7359" max="7359" width="6.140625" style="1513" customWidth="1"/>
    <col min="7360" max="7360" width="5.28515625" style="1513" customWidth="1"/>
    <col min="7361" max="7361" width="26.140625" style="1513" customWidth="1"/>
    <col min="7362" max="7366" width="15.7109375" style="1513" customWidth="1"/>
    <col min="7367" max="7367" width="14.85546875" style="1513" customWidth="1"/>
    <col min="7368" max="7368" width="15.42578125" style="1513" customWidth="1"/>
    <col min="7369" max="7548" width="9.140625" style="1513"/>
    <col min="7549" max="7549" width="3.28515625" style="1513" customWidth="1"/>
    <col min="7550" max="7550" width="4.85546875" style="1513" customWidth="1"/>
    <col min="7551" max="7551" width="6.140625" style="1513" customWidth="1"/>
    <col min="7552" max="7552" width="5.28515625" style="1513" customWidth="1"/>
    <col min="7553" max="7553" width="26.140625" style="1513" customWidth="1"/>
    <col min="7554" max="7554" width="11" style="1513" customWidth="1"/>
    <col min="7555" max="7555" width="10.7109375" style="1513" customWidth="1"/>
    <col min="7556" max="7556" width="10.28515625" style="1513" customWidth="1"/>
    <col min="7557" max="7557" width="11.140625" style="1513" customWidth="1"/>
    <col min="7558" max="7558" width="11.28515625" style="1513" customWidth="1"/>
    <col min="7559" max="7559" width="10" style="1513" customWidth="1"/>
    <col min="7560" max="7560" width="12.42578125" style="1513" customWidth="1"/>
    <col min="7561" max="7612" width="9.140625" style="1513"/>
    <col min="7613" max="7613" width="3.28515625" style="1513" customWidth="1"/>
    <col min="7614" max="7614" width="4.85546875" style="1513" customWidth="1"/>
    <col min="7615" max="7615" width="6.140625" style="1513" customWidth="1"/>
    <col min="7616" max="7616" width="5.28515625" style="1513" customWidth="1"/>
    <col min="7617" max="7617" width="26.140625" style="1513" customWidth="1"/>
    <col min="7618" max="7622" width="15.7109375" style="1513" customWidth="1"/>
    <col min="7623" max="7623" width="14.85546875" style="1513" customWidth="1"/>
    <col min="7624" max="7624" width="15.42578125" style="1513" customWidth="1"/>
    <col min="7625" max="7804" width="9.140625" style="1513"/>
    <col min="7805" max="7805" width="3.28515625" style="1513" customWidth="1"/>
    <col min="7806" max="7806" width="4.85546875" style="1513" customWidth="1"/>
    <col min="7807" max="7807" width="6.140625" style="1513" customWidth="1"/>
    <col min="7808" max="7808" width="5.28515625" style="1513" customWidth="1"/>
    <col min="7809" max="7809" width="26.140625" style="1513" customWidth="1"/>
    <col min="7810" max="7810" width="11" style="1513" customWidth="1"/>
    <col min="7811" max="7811" width="10.7109375" style="1513" customWidth="1"/>
    <col min="7812" max="7812" width="10.28515625" style="1513" customWidth="1"/>
    <col min="7813" max="7813" width="11.140625" style="1513" customWidth="1"/>
    <col min="7814" max="7814" width="11.28515625" style="1513" customWidth="1"/>
    <col min="7815" max="7815" width="10" style="1513" customWidth="1"/>
    <col min="7816" max="7816" width="12.42578125" style="1513" customWidth="1"/>
    <col min="7817" max="7868" width="9.140625" style="1513"/>
    <col min="7869" max="7869" width="3.28515625" style="1513" customWidth="1"/>
    <col min="7870" max="7870" width="4.85546875" style="1513" customWidth="1"/>
    <col min="7871" max="7871" width="6.140625" style="1513" customWidth="1"/>
    <col min="7872" max="7872" width="5.28515625" style="1513" customWidth="1"/>
    <col min="7873" max="7873" width="26.140625" style="1513" customWidth="1"/>
    <col min="7874" max="7878" width="15.7109375" style="1513" customWidth="1"/>
    <col min="7879" max="7879" width="14.85546875" style="1513" customWidth="1"/>
    <col min="7880" max="7880" width="15.42578125" style="1513" customWidth="1"/>
    <col min="7881" max="8060" width="9.140625" style="1513"/>
    <col min="8061" max="8061" width="3.28515625" style="1513" customWidth="1"/>
    <col min="8062" max="8062" width="4.85546875" style="1513" customWidth="1"/>
    <col min="8063" max="8063" width="6.140625" style="1513" customWidth="1"/>
    <col min="8064" max="8064" width="5.28515625" style="1513" customWidth="1"/>
    <col min="8065" max="8065" width="26.140625" style="1513" customWidth="1"/>
    <col min="8066" max="8066" width="11" style="1513" customWidth="1"/>
    <col min="8067" max="8067" width="10.7109375" style="1513" customWidth="1"/>
    <col min="8068" max="8068" width="10.28515625" style="1513" customWidth="1"/>
    <col min="8069" max="8069" width="11.140625" style="1513" customWidth="1"/>
    <col min="8070" max="8070" width="11.28515625" style="1513" customWidth="1"/>
    <col min="8071" max="8071" width="10" style="1513" customWidth="1"/>
    <col min="8072" max="8072" width="12.42578125" style="1513" customWidth="1"/>
    <col min="8073" max="8124" width="9.140625" style="1513"/>
    <col min="8125" max="8125" width="3.28515625" style="1513" customWidth="1"/>
    <col min="8126" max="8126" width="4.85546875" style="1513" customWidth="1"/>
    <col min="8127" max="8127" width="6.140625" style="1513" customWidth="1"/>
    <col min="8128" max="8128" width="5.28515625" style="1513" customWidth="1"/>
    <col min="8129" max="8129" width="26.140625" style="1513" customWidth="1"/>
    <col min="8130" max="8134" width="15.7109375" style="1513" customWidth="1"/>
    <col min="8135" max="8135" width="14.85546875" style="1513" customWidth="1"/>
    <col min="8136" max="8136" width="15.42578125" style="1513" customWidth="1"/>
    <col min="8137" max="8316" width="9.140625" style="1513"/>
    <col min="8317" max="8317" width="3.28515625" style="1513" customWidth="1"/>
    <col min="8318" max="8318" width="4.85546875" style="1513" customWidth="1"/>
    <col min="8319" max="8319" width="6.140625" style="1513" customWidth="1"/>
    <col min="8320" max="8320" width="5.28515625" style="1513" customWidth="1"/>
    <col min="8321" max="8321" width="26.140625" style="1513" customWidth="1"/>
    <col min="8322" max="8322" width="11" style="1513" customWidth="1"/>
    <col min="8323" max="8323" width="10.7109375" style="1513" customWidth="1"/>
    <col min="8324" max="8324" width="10.28515625" style="1513" customWidth="1"/>
    <col min="8325" max="8325" width="11.140625" style="1513" customWidth="1"/>
    <col min="8326" max="8326" width="11.28515625" style="1513" customWidth="1"/>
    <col min="8327" max="8327" width="10" style="1513" customWidth="1"/>
    <col min="8328" max="8328" width="12.42578125" style="1513" customWidth="1"/>
    <col min="8329" max="8380" width="9.140625" style="1513"/>
    <col min="8381" max="8381" width="3.28515625" style="1513" customWidth="1"/>
    <col min="8382" max="8382" width="4.85546875" style="1513" customWidth="1"/>
    <col min="8383" max="8383" width="6.140625" style="1513" customWidth="1"/>
    <col min="8384" max="8384" width="5.28515625" style="1513" customWidth="1"/>
    <col min="8385" max="8385" width="26.140625" style="1513" customWidth="1"/>
    <col min="8386" max="8390" width="15.7109375" style="1513" customWidth="1"/>
    <col min="8391" max="8391" width="14.85546875" style="1513" customWidth="1"/>
    <col min="8392" max="8392" width="15.42578125" style="1513" customWidth="1"/>
    <col min="8393" max="8572" width="9.140625" style="1513"/>
    <col min="8573" max="8573" width="3.28515625" style="1513" customWidth="1"/>
    <col min="8574" max="8574" width="4.85546875" style="1513" customWidth="1"/>
    <col min="8575" max="8575" width="6.140625" style="1513" customWidth="1"/>
    <col min="8576" max="8576" width="5.28515625" style="1513" customWidth="1"/>
    <col min="8577" max="8577" width="26.140625" style="1513" customWidth="1"/>
    <col min="8578" max="8578" width="11" style="1513" customWidth="1"/>
    <col min="8579" max="8579" width="10.7109375" style="1513" customWidth="1"/>
    <col min="8580" max="8580" width="10.28515625" style="1513" customWidth="1"/>
    <col min="8581" max="8581" width="11.140625" style="1513" customWidth="1"/>
    <col min="8582" max="8582" width="11.28515625" style="1513" customWidth="1"/>
    <col min="8583" max="8583" width="10" style="1513" customWidth="1"/>
    <col min="8584" max="8584" width="12.42578125" style="1513" customWidth="1"/>
    <col min="8585" max="8636" width="9.140625" style="1513"/>
    <col min="8637" max="8637" width="3.28515625" style="1513" customWidth="1"/>
    <col min="8638" max="8638" width="4.85546875" style="1513" customWidth="1"/>
    <col min="8639" max="8639" width="6.140625" style="1513" customWidth="1"/>
    <col min="8640" max="8640" width="5.28515625" style="1513" customWidth="1"/>
    <col min="8641" max="8641" width="26.140625" style="1513" customWidth="1"/>
    <col min="8642" max="8646" width="15.7109375" style="1513" customWidth="1"/>
    <col min="8647" max="8647" width="14.85546875" style="1513" customWidth="1"/>
    <col min="8648" max="8648" width="15.42578125" style="1513" customWidth="1"/>
    <col min="8649" max="8828" width="9.140625" style="1513"/>
    <col min="8829" max="8829" width="3.28515625" style="1513" customWidth="1"/>
    <col min="8830" max="8830" width="4.85546875" style="1513" customWidth="1"/>
    <col min="8831" max="8831" width="6.140625" style="1513" customWidth="1"/>
    <col min="8832" max="8832" width="5.28515625" style="1513" customWidth="1"/>
    <col min="8833" max="8833" width="26.140625" style="1513" customWidth="1"/>
    <col min="8834" max="8834" width="11" style="1513" customWidth="1"/>
    <col min="8835" max="8835" width="10.7109375" style="1513" customWidth="1"/>
    <col min="8836" max="8836" width="10.28515625" style="1513" customWidth="1"/>
    <col min="8837" max="8837" width="11.140625" style="1513" customWidth="1"/>
    <col min="8838" max="8838" width="11.28515625" style="1513" customWidth="1"/>
    <col min="8839" max="8839" width="10" style="1513" customWidth="1"/>
    <col min="8840" max="8840" width="12.42578125" style="1513" customWidth="1"/>
    <col min="8841" max="8892" width="9.140625" style="1513"/>
    <col min="8893" max="8893" width="3.28515625" style="1513" customWidth="1"/>
    <col min="8894" max="8894" width="4.85546875" style="1513" customWidth="1"/>
    <col min="8895" max="8895" width="6.140625" style="1513" customWidth="1"/>
    <col min="8896" max="8896" width="5.28515625" style="1513" customWidth="1"/>
    <col min="8897" max="8897" width="26.140625" style="1513" customWidth="1"/>
    <col min="8898" max="8902" width="15.7109375" style="1513" customWidth="1"/>
    <col min="8903" max="8903" width="14.85546875" style="1513" customWidth="1"/>
    <col min="8904" max="8904" width="15.42578125" style="1513" customWidth="1"/>
    <col min="8905" max="9084" width="9.140625" style="1513"/>
    <col min="9085" max="9085" width="3.28515625" style="1513" customWidth="1"/>
    <col min="9086" max="9086" width="4.85546875" style="1513" customWidth="1"/>
    <col min="9087" max="9087" width="6.140625" style="1513" customWidth="1"/>
    <col min="9088" max="9088" width="5.28515625" style="1513" customWidth="1"/>
    <col min="9089" max="9089" width="26.140625" style="1513" customWidth="1"/>
    <col min="9090" max="9090" width="11" style="1513" customWidth="1"/>
    <col min="9091" max="9091" width="10.7109375" style="1513" customWidth="1"/>
    <col min="9092" max="9092" width="10.28515625" style="1513" customWidth="1"/>
    <col min="9093" max="9093" width="11.140625" style="1513" customWidth="1"/>
    <col min="9094" max="9094" width="11.28515625" style="1513" customWidth="1"/>
    <col min="9095" max="9095" width="10" style="1513" customWidth="1"/>
    <col min="9096" max="9096" width="12.42578125" style="1513" customWidth="1"/>
    <col min="9097" max="9148" width="9.140625" style="1513"/>
    <col min="9149" max="9149" width="3.28515625" style="1513" customWidth="1"/>
    <col min="9150" max="9150" width="4.85546875" style="1513" customWidth="1"/>
    <col min="9151" max="9151" width="6.140625" style="1513" customWidth="1"/>
    <col min="9152" max="9152" width="5.28515625" style="1513" customWidth="1"/>
    <col min="9153" max="9153" width="26.140625" style="1513" customWidth="1"/>
    <col min="9154" max="9158" width="15.7109375" style="1513" customWidth="1"/>
    <col min="9159" max="9159" width="14.85546875" style="1513" customWidth="1"/>
    <col min="9160" max="9160" width="15.42578125" style="1513" customWidth="1"/>
    <col min="9161" max="9340" width="9.140625" style="1513"/>
    <col min="9341" max="9341" width="3.28515625" style="1513" customWidth="1"/>
    <col min="9342" max="9342" width="4.85546875" style="1513" customWidth="1"/>
    <col min="9343" max="9343" width="6.140625" style="1513" customWidth="1"/>
    <col min="9344" max="9344" width="5.28515625" style="1513" customWidth="1"/>
    <col min="9345" max="9345" width="26.140625" style="1513" customWidth="1"/>
    <col min="9346" max="9346" width="11" style="1513" customWidth="1"/>
    <col min="9347" max="9347" width="10.7109375" style="1513" customWidth="1"/>
    <col min="9348" max="9348" width="10.28515625" style="1513" customWidth="1"/>
    <col min="9349" max="9349" width="11.140625" style="1513" customWidth="1"/>
    <col min="9350" max="9350" width="11.28515625" style="1513" customWidth="1"/>
    <col min="9351" max="9351" width="10" style="1513" customWidth="1"/>
    <col min="9352" max="9352" width="12.42578125" style="1513" customWidth="1"/>
    <col min="9353" max="9404" width="9.140625" style="1513"/>
    <col min="9405" max="9405" width="3.28515625" style="1513" customWidth="1"/>
    <col min="9406" max="9406" width="4.85546875" style="1513" customWidth="1"/>
    <col min="9407" max="9407" width="6.140625" style="1513" customWidth="1"/>
    <col min="9408" max="9408" width="5.28515625" style="1513" customWidth="1"/>
    <col min="9409" max="9409" width="26.140625" style="1513" customWidth="1"/>
    <col min="9410" max="9414" width="15.7109375" style="1513" customWidth="1"/>
    <col min="9415" max="9415" width="14.85546875" style="1513" customWidth="1"/>
    <col min="9416" max="9416" width="15.42578125" style="1513" customWidth="1"/>
    <col min="9417" max="9596" width="9.140625" style="1513"/>
    <col min="9597" max="9597" width="3.28515625" style="1513" customWidth="1"/>
    <col min="9598" max="9598" width="4.85546875" style="1513" customWidth="1"/>
    <col min="9599" max="9599" width="6.140625" style="1513" customWidth="1"/>
    <col min="9600" max="9600" width="5.28515625" style="1513" customWidth="1"/>
    <col min="9601" max="9601" width="26.140625" style="1513" customWidth="1"/>
    <col min="9602" max="9602" width="11" style="1513" customWidth="1"/>
    <col min="9603" max="9603" width="10.7109375" style="1513" customWidth="1"/>
    <col min="9604" max="9604" width="10.28515625" style="1513" customWidth="1"/>
    <col min="9605" max="9605" width="11.140625" style="1513" customWidth="1"/>
    <col min="9606" max="9606" width="11.28515625" style="1513" customWidth="1"/>
    <col min="9607" max="9607" width="10" style="1513" customWidth="1"/>
    <col min="9608" max="9608" width="12.42578125" style="1513" customWidth="1"/>
    <col min="9609" max="9660" width="9.140625" style="1513"/>
    <col min="9661" max="9661" width="3.28515625" style="1513" customWidth="1"/>
    <col min="9662" max="9662" width="4.85546875" style="1513" customWidth="1"/>
    <col min="9663" max="9663" width="6.140625" style="1513" customWidth="1"/>
    <col min="9664" max="9664" width="5.28515625" style="1513" customWidth="1"/>
    <col min="9665" max="9665" width="26.140625" style="1513" customWidth="1"/>
    <col min="9666" max="9670" width="15.7109375" style="1513" customWidth="1"/>
    <col min="9671" max="9671" width="14.85546875" style="1513" customWidth="1"/>
    <col min="9672" max="9672" width="15.42578125" style="1513" customWidth="1"/>
    <col min="9673" max="9852" width="9.140625" style="1513"/>
    <col min="9853" max="9853" width="3.28515625" style="1513" customWidth="1"/>
    <col min="9854" max="9854" width="4.85546875" style="1513" customWidth="1"/>
    <col min="9855" max="9855" width="6.140625" style="1513" customWidth="1"/>
    <col min="9856" max="9856" width="5.28515625" style="1513" customWidth="1"/>
    <col min="9857" max="9857" width="26.140625" style="1513" customWidth="1"/>
    <col min="9858" max="9858" width="11" style="1513" customWidth="1"/>
    <col min="9859" max="9859" width="10.7109375" style="1513" customWidth="1"/>
    <col min="9860" max="9860" width="10.28515625" style="1513" customWidth="1"/>
    <col min="9861" max="9861" width="11.140625" style="1513" customWidth="1"/>
    <col min="9862" max="9862" width="11.28515625" style="1513" customWidth="1"/>
    <col min="9863" max="9863" width="10" style="1513" customWidth="1"/>
    <col min="9864" max="9864" width="12.42578125" style="1513" customWidth="1"/>
    <col min="9865" max="9916" width="9.140625" style="1513"/>
    <col min="9917" max="9917" width="3.28515625" style="1513" customWidth="1"/>
    <col min="9918" max="9918" width="4.85546875" style="1513" customWidth="1"/>
    <col min="9919" max="9919" width="6.140625" style="1513" customWidth="1"/>
    <col min="9920" max="9920" width="5.28515625" style="1513" customWidth="1"/>
    <col min="9921" max="9921" width="26.140625" style="1513" customWidth="1"/>
    <col min="9922" max="9926" width="15.7109375" style="1513" customWidth="1"/>
    <col min="9927" max="9927" width="14.85546875" style="1513" customWidth="1"/>
    <col min="9928" max="9928" width="15.42578125" style="1513" customWidth="1"/>
    <col min="9929" max="10108" width="9.140625" style="1513"/>
    <col min="10109" max="10109" width="3.28515625" style="1513" customWidth="1"/>
    <col min="10110" max="10110" width="4.85546875" style="1513" customWidth="1"/>
    <col min="10111" max="10111" width="6.140625" style="1513" customWidth="1"/>
    <col min="10112" max="10112" width="5.28515625" style="1513" customWidth="1"/>
    <col min="10113" max="10113" width="26.140625" style="1513" customWidth="1"/>
    <col min="10114" max="10114" width="11" style="1513" customWidth="1"/>
    <col min="10115" max="10115" width="10.7109375" style="1513" customWidth="1"/>
    <col min="10116" max="10116" width="10.28515625" style="1513" customWidth="1"/>
    <col min="10117" max="10117" width="11.140625" style="1513" customWidth="1"/>
    <col min="10118" max="10118" width="11.28515625" style="1513" customWidth="1"/>
    <col min="10119" max="10119" width="10" style="1513" customWidth="1"/>
    <col min="10120" max="10120" width="12.42578125" style="1513" customWidth="1"/>
    <col min="10121" max="10172" width="9.140625" style="1513"/>
    <col min="10173" max="10173" width="3.28515625" style="1513" customWidth="1"/>
    <col min="10174" max="10174" width="4.85546875" style="1513" customWidth="1"/>
    <col min="10175" max="10175" width="6.140625" style="1513" customWidth="1"/>
    <col min="10176" max="10176" width="5.28515625" style="1513" customWidth="1"/>
    <col min="10177" max="10177" width="26.140625" style="1513" customWidth="1"/>
    <col min="10178" max="10182" width="15.7109375" style="1513" customWidth="1"/>
    <col min="10183" max="10183" width="14.85546875" style="1513" customWidth="1"/>
    <col min="10184" max="10184" width="15.42578125" style="1513" customWidth="1"/>
    <col min="10185" max="10364" width="9.140625" style="1513"/>
    <col min="10365" max="10365" width="3.28515625" style="1513" customWidth="1"/>
    <col min="10366" max="10366" width="4.85546875" style="1513" customWidth="1"/>
    <col min="10367" max="10367" width="6.140625" style="1513" customWidth="1"/>
    <col min="10368" max="10368" width="5.28515625" style="1513" customWidth="1"/>
    <col min="10369" max="10369" width="26.140625" style="1513" customWidth="1"/>
    <col min="10370" max="10370" width="11" style="1513" customWidth="1"/>
    <col min="10371" max="10371" width="10.7109375" style="1513" customWidth="1"/>
    <col min="10372" max="10372" width="10.28515625" style="1513" customWidth="1"/>
    <col min="10373" max="10373" width="11.140625" style="1513" customWidth="1"/>
    <col min="10374" max="10374" width="11.28515625" style="1513" customWidth="1"/>
    <col min="10375" max="10375" width="10" style="1513" customWidth="1"/>
    <col min="10376" max="10376" width="12.42578125" style="1513" customWidth="1"/>
    <col min="10377" max="10428" width="9.140625" style="1513"/>
    <col min="10429" max="10429" width="3.28515625" style="1513" customWidth="1"/>
    <col min="10430" max="10430" width="4.85546875" style="1513" customWidth="1"/>
    <col min="10431" max="10431" width="6.140625" style="1513" customWidth="1"/>
    <col min="10432" max="10432" width="5.28515625" style="1513" customWidth="1"/>
    <col min="10433" max="10433" width="26.140625" style="1513" customWidth="1"/>
    <col min="10434" max="10438" width="15.7109375" style="1513" customWidth="1"/>
    <col min="10439" max="10439" width="14.85546875" style="1513" customWidth="1"/>
    <col min="10440" max="10440" width="15.42578125" style="1513" customWidth="1"/>
    <col min="10441" max="10620" width="9.140625" style="1513"/>
    <col min="10621" max="10621" width="3.28515625" style="1513" customWidth="1"/>
    <col min="10622" max="10622" width="4.85546875" style="1513" customWidth="1"/>
    <col min="10623" max="10623" width="6.140625" style="1513" customWidth="1"/>
    <col min="10624" max="10624" width="5.28515625" style="1513" customWidth="1"/>
    <col min="10625" max="10625" width="26.140625" style="1513" customWidth="1"/>
    <col min="10626" max="10626" width="11" style="1513" customWidth="1"/>
    <col min="10627" max="10627" width="10.7109375" style="1513" customWidth="1"/>
    <col min="10628" max="10628" width="10.28515625" style="1513" customWidth="1"/>
    <col min="10629" max="10629" width="11.140625" style="1513" customWidth="1"/>
    <col min="10630" max="10630" width="11.28515625" style="1513" customWidth="1"/>
    <col min="10631" max="10631" width="10" style="1513" customWidth="1"/>
    <col min="10632" max="10632" width="12.42578125" style="1513" customWidth="1"/>
    <col min="10633" max="10684" width="9.140625" style="1513"/>
    <col min="10685" max="10685" width="3.28515625" style="1513" customWidth="1"/>
    <col min="10686" max="10686" width="4.85546875" style="1513" customWidth="1"/>
    <col min="10687" max="10687" width="6.140625" style="1513" customWidth="1"/>
    <col min="10688" max="10688" width="5.28515625" style="1513" customWidth="1"/>
    <col min="10689" max="10689" width="26.140625" style="1513" customWidth="1"/>
    <col min="10690" max="10694" width="15.7109375" style="1513" customWidth="1"/>
    <col min="10695" max="10695" width="14.85546875" style="1513" customWidth="1"/>
    <col min="10696" max="10696" width="15.42578125" style="1513" customWidth="1"/>
    <col min="10697" max="10876" width="9.140625" style="1513"/>
    <col min="10877" max="10877" width="3.28515625" style="1513" customWidth="1"/>
    <col min="10878" max="10878" width="4.85546875" style="1513" customWidth="1"/>
    <col min="10879" max="10879" width="6.140625" style="1513" customWidth="1"/>
    <col min="10880" max="10880" width="5.28515625" style="1513" customWidth="1"/>
    <col min="10881" max="10881" width="26.140625" style="1513" customWidth="1"/>
    <col min="10882" max="10882" width="11" style="1513" customWidth="1"/>
    <col min="10883" max="10883" width="10.7109375" style="1513" customWidth="1"/>
    <col min="10884" max="10884" width="10.28515625" style="1513" customWidth="1"/>
    <col min="10885" max="10885" width="11.140625" style="1513" customWidth="1"/>
    <col min="10886" max="10886" width="11.28515625" style="1513" customWidth="1"/>
    <col min="10887" max="10887" width="10" style="1513" customWidth="1"/>
    <col min="10888" max="10888" width="12.42578125" style="1513" customWidth="1"/>
    <col min="10889" max="10940" width="9.140625" style="1513"/>
    <col min="10941" max="10941" width="3.28515625" style="1513" customWidth="1"/>
    <col min="10942" max="10942" width="4.85546875" style="1513" customWidth="1"/>
    <col min="10943" max="10943" width="6.140625" style="1513" customWidth="1"/>
    <col min="10944" max="10944" width="5.28515625" style="1513" customWidth="1"/>
    <col min="10945" max="10945" width="26.140625" style="1513" customWidth="1"/>
    <col min="10946" max="10950" width="15.7109375" style="1513" customWidth="1"/>
    <col min="10951" max="10951" width="14.85546875" style="1513" customWidth="1"/>
    <col min="10952" max="10952" width="15.42578125" style="1513" customWidth="1"/>
    <col min="10953" max="11132" width="9.140625" style="1513"/>
    <col min="11133" max="11133" width="3.28515625" style="1513" customWidth="1"/>
    <col min="11134" max="11134" width="4.85546875" style="1513" customWidth="1"/>
    <col min="11135" max="11135" width="6.140625" style="1513" customWidth="1"/>
    <col min="11136" max="11136" width="5.28515625" style="1513" customWidth="1"/>
    <col min="11137" max="11137" width="26.140625" style="1513" customWidth="1"/>
    <col min="11138" max="11138" width="11" style="1513" customWidth="1"/>
    <col min="11139" max="11139" width="10.7109375" style="1513" customWidth="1"/>
    <col min="11140" max="11140" width="10.28515625" style="1513" customWidth="1"/>
    <col min="11141" max="11141" width="11.140625" style="1513" customWidth="1"/>
    <col min="11142" max="11142" width="11.28515625" style="1513" customWidth="1"/>
    <col min="11143" max="11143" width="10" style="1513" customWidth="1"/>
    <col min="11144" max="11144" width="12.42578125" style="1513" customWidth="1"/>
    <col min="11145" max="11196" width="9.140625" style="1513"/>
    <col min="11197" max="11197" width="3.28515625" style="1513" customWidth="1"/>
    <col min="11198" max="11198" width="4.85546875" style="1513" customWidth="1"/>
    <col min="11199" max="11199" width="6.140625" style="1513" customWidth="1"/>
    <col min="11200" max="11200" width="5.28515625" style="1513" customWidth="1"/>
    <col min="11201" max="11201" width="26.140625" style="1513" customWidth="1"/>
    <col min="11202" max="11206" width="15.7109375" style="1513" customWidth="1"/>
    <col min="11207" max="11207" width="14.85546875" style="1513" customWidth="1"/>
    <col min="11208" max="11208" width="15.42578125" style="1513" customWidth="1"/>
    <col min="11209" max="11388" width="9.140625" style="1513"/>
    <col min="11389" max="11389" width="3.28515625" style="1513" customWidth="1"/>
    <col min="11390" max="11390" width="4.85546875" style="1513" customWidth="1"/>
    <col min="11391" max="11391" width="6.140625" style="1513" customWidth="1"/>
    <col min="11392" max="11392" width="5.28515625" style="1513" customWidth="1"/>
    <col min="11393" max="11393" width="26.140625" style="1513" customWidth="1"/>
    <col min="11394" max="11394" width="11" style="1513" customWidth="1"/>
    <col min="11395" max="11395" width="10.7109375" style="1513" customWidth="1"/>
    <col min="11396" max="11396" width="10.28515625" style="1513" customWidth="1"/>
    <col min="11397" max="11397" width="11.140625" style="1513" customWidth="1"/>
    <col min="11398" max="11398" width="11.28515625" style="1513" customWidth="1"/>
    <col min="11399" max="11399" width="10" style="1513" customWidth="1"/>
    <col min="11400" max="11400" width="12.42578125" style="1513" customWidth="1"/>
    <col min="11401" max="11452" width="9.140625" style="1513"/>
    <col min="11453" max="11453" width="3.28515625" style="1513" customWidth="1"/>
    <col min="11454" max="11454" width="4.85546875" style="1513" customWidth="1"/>
    <col min="11455" max="11455" width="6.140625" style="1513" customWidth="1"/>
    <col min="11456" max="11456" width="5.28515625" style="1513" customWidth="1"/>
    <col min="11457" max="11457" width="26.140625" style="1513" customWidth="1"/>
    <col min="11458" max="11462" width="15.7109375" style="1513" customWidth="1"/>
    <col min="11463" max="11463" width="14.85546875" style="1513" customWidth="1"/>
    <col min="11464" max="11464" width="15.42578125" style="1513" customWidth="1"/>
    <col min="11465" max="11644" width="9.140625" style="1513"/>
    <col min="11645" max="11645" width="3.28515625" style="1513" customWidth="1"/>
    <col min="11646" max="11646" width="4.85546875" style="1513" customWidth="1"/>
    <col min="11647" max="11647" width="6.140625" style="1513" customWidth="1"/>
    <col min="11648" max="11648" width="5.28515625" style="1513" customWidth="1"/>
    <col min="11649" max="11649" width="26.140625" style="1513" customWidth="1"/>
    <col min="11650" max="11650" width="11" style="1513" customWidth="1"/>
    <col min="11651" max="11651" width="10.7109375" style="1513" customWidth="1"/>
    <col min="11652" max="11652" width="10.28515625" style="1513" customWidth="1"/>
    <col min="11653" max="11653" width="11.140625" style="1513" customWidth="1"/>
    <col min="11654" max="11654" width="11.28515625" style="1513" customWidth="1"/>
    <col min="11655" max="11655" width="10" style="1513" customWidth="1"/>
    <col min="11656" max="11656" width="12.42578125" style="1513" customWidth="1"/>
    <col min="11657" max="11708" width="9.140625" style="1513"/>
    <col min="11709" max="11709" width="3.28515625" style="1513" customWidth="1"/>
    <col min="11710" max="11710" width="4.85546875" style="1513" customWidth="1"/>
    <col min="11711" max="11711" width="6.140625" style="1513" customWidth="1"/>
    <col min="11712" max="11712" width="5.28515625" style="1513" customWidth="1"/>
    <col min="11713" max="11713" width="26.140625" style="1513" customWidth="1"/>
    <col min="11714" max="11718" width="15.7109375" style="1513" customWidth="1"/>
    <col min="11719" max="11719" width="14.85546875" style="1513" customWidth="1"/>
    <col min="11720" max="11720" width="15.42578125" style="1513" customWidth="1"/>
    <col min="11721" max="11900" width="9.140625" style="1513"/>
    <col min="11901" max="11901" width="3.28515625" style="1513" customWidth="1"/>
    <col min="11902" max="11902" width="4.85546875" style="1513" customWidth="1"/>
    <col min="11903" max="11903" width="6.140625" style="1513" customWidth="1"/>
    <col min="11904" max="11904" width="5.28515625" style="1513" customWidth="1"/>
    <col min="11905" max="11905" width="26.140625" style="1513" customWidth="1"/>
    <col min="11906" max="11906" width="11" style="1513" customWidth="1"/>
    <col min="11907" max="11907" width="10.7109375" style="1513" customWidth="1"/>
    <col min="11908" max="11908" width="10.28515625" style="1513" customWidth="1"/>
    <col min="11909" max="11909" width="11.140625" style="1513" customWidth="1"/>
    <col min="11910" max="11910" width="11.28515625" style="1513" customWidth="1"/>
    <col min="11911" max="11911" width="10" style="1513" customWidth="1"/>
    <col min="11912" max="11912" width="12.42578125" style="1513" customWidth="1"/>
    <col min="11913" max="11964" width="9.140625" style="1513"/>
    <col min="11965" max="11965" width="3.28515625" style="1513" customWidth="1"/>
    <col min="11966" max="11966" width="4.85546875" style="1513" customWidth="1"/>
    <col min="11967" max="11967" width="6.140625" style="1513" customWidth="1"/>
    <col min="11968" max="11968" width="5.28515625" style="1513" customWidth="1"/>
    <col min="11969" max="11969" width="26.140625" style="1513" customWidth="1"/>
    <col min="11970" max="11974" width="15.7109375" style="1513" customWidth="1"/>
    <col min="11975" max="11975" width="14.85546875" style="1513" customWidth="1"/>
    <col min="11976" max="11976" width="15.42578125" style="1513" customWidth="1"/>
    <col min="11977" max="12156" width="9.140625" style="1513"/>
    <col min="12157" max="12157" width="3.28515625" style="1513" customWidth="1"/>
    <col min="12158" max="12158" width="4.85546875" style="1513" customWidth="1"/>
    <col min="12159" max="12159" width="6.140625" style="1513" customWidth="1"/>
    <col min="12160" max="12160" width="5.28515625" style="1513" customWidth="1"/>
    <col min="12161" max="12161" width="26.140625" style="1513" customWidth="1"/>
    <col min="12162" max="12162" width="11" style="1513" customWidth="1"/>
    <col min="12163" max="12163" width="10.7109375" style="1513" customWidth="1"/>
    <col min="12164" max="12164" width="10.28515625" style="1513" customWidth="1"/>
    <col min="12165" max="12165" width="11.140625" style="1513" customWidth="1"/>
    <col min="12166" max="12166" width="11.28515625" style="1513" customWidth="1"/>
    <col min="12167" max="12167" width="10" style="1513" customWidth="1"/>
    <col min="12168" max="12168" width="12.42578125" style="1513" customWidth="1"/>
    <col min="12169" max="12220" width="9.140625" style="1513"/>
    <col min="12221" max="12221" width="3.28515625" style="1513" customWidth="1"/>
    <col min="12222" max="12222" width="4.85546875" style="1513" customWidth="1"/>
    <col min="12223" max="12223" width="6.140625" style="1513" customWidth="1"/>
    <col min="12224" max="12224" width="5.28515625" style="1513" customWidth="1"/>
    <col min="12225" max="12225" width="26.140625" style="1513" customWidth="1"/>
    <col min="12226" max="12230" width="15.7109375" style="1513" customWidth="1"/>
    <col min="12231" max="12231" width="14.85546875" style="1513" customWidth="1"/>
    <col min="12232" max="12232" width="15.42578125" style="1513" customWidth="1"/>
    <col min="12233" max="12412" width="9.140625" style="1513"/>
    <col min="12413" max="12413" width="3.28515625" style="1513" customWidth="1"/>
    <col min="12414" max="12414" width="4.85546875" style="1513" customWidth="1"/>
    <col min="12415" max="12415" width="6.140625" style="1513" customWidth="1"/>
    <col min="12416" max="12416" width="5.28515625" style="1513" customWidth="1"/>
    <col min="12417" max="12417" width="26.140625" style="1513" customWidth="1"/>
    <col min="12418" max="12418" width="11" style="1513" customWidth="1"/>
    <col min="12419" max="12419" width="10.7109375" style="1513" customWidth="1"/>
    <col min="12420" max="12420" width="10.28515625" style="1513" customWidth="1"/>
    <col min="12421" max="12421" width="11.140625" style="1513" customWidth="1"/>
    <col min="12422" max="12422" width="11.28515625" style="1513" customWidth="1"/>
    <col min="12423" max="12423" width="10" style="1513" customWidth="1"/>
    <col min="12424" max="12424" width="12.42578125" style="1513" customWidth="1"/>
    <col min="12425" max="12476" width="9.140625" style="1513"/>
    <col min="12477" max="12477" width="3.28515625" style="1513" customWidth="1"/>
    <col min="12478" max="12478" width="4.85546875" style="1513" customWidth="1"/>
    <col min="12479" max="12479" width="6.140625" style="1513" customWidth="1"/>
    <col min="12480" max="12480" width="5.28515625" style="1513" customWidth="1"/>
    <col min="12481" max="12481" width="26.140625" style="1513" customWidth="1"/>
    <col min="12482" max="12486" width="15.7109375" style="1513" customWidth="1"/>
    <col min="12487" max="12487" width="14.85546875" style="1513" customWidth="1"/>
    <col min="12488" max="12488" width="15.42578125" style="1513" customWidth="1"/>
    <col min="12489" max="12668" width="9.140625" style="1513"/>
    <col min="12669" max="12669" width="3.28515625" style="1513" customWidth="1"/>
    <col min="12670" max="12670" width="4.85546875" style="1513" customWidth="1"/>
    <col min="12671" max="12671" width="6.140625" style="1513" customWidth="1"/>
    <col min="12672" max="12672" width="5.28515625" style="1513" customWidth="1"/>
    <col min="12673" max="12673" width="26.140625" style="1513" customWidth="1"/>
    <col min="12674" max="12674" width="11" style="1513" customWidth="1"/>
    <col min="12675" max="12675" width="10.7109375" style="1513" customWidth="1"/>
    <col min="12676" max="12676" width="10.28515625" style="1513" customWidth="1"/>
    <col min="12677" max="12677" width="11.140625" style="1513" customWidth="1"/>
    <col min="12678" max="12678" width="11.28515625" style="1513" customWidth="1"/>
    <col min="12679" max="12679" width="10" style="1513" customWidth="1"/>
    <col min="12680" max="12680" width="12.42578125" style="1513" customWidth="1"/>
    <col min="12681" max="12732" width="9.140625" style="1513"/>
    <col min="12733" max="12733" width="3.28515625" style="1513" customWidth="1"/>
    <col min="12734" max="12734" width="4.85546875" style="1513" customWidth="1"/>
    <col min="12735" max="12735" width="6.140625" style="1513" customWidth="1"/>
    <col min="12736" max="12736" width="5.28515625" style="1513" customWidth="1"/>
    <col min="12737" max="12737" width="26.140625" style="1513" customWidth="1"/>
    <col min="12738" max="12742" width="15.7109375" style="1513" customWidth="1"/>
    <col min="12743" max="12743" width="14.85546875" style="1513" customWidth="1"/>
    <col min="12744" max="12744" width="15.42578125" style="1513" customWidth="1"/>
    <col min="12745" max="12924" width="9.140625" style="1513"/>
    <col min="12925" max="12925" width="3.28515625" style="1513" customWidth="1"/>
    <col min="12926" max="12926" width="4.85546875" style="1513" customWidth="1"/>
    <col min="12927" max="12927" width="6.140625" style="1513" customWidth="1"/>
    <col min="12928" max="12928" width="5.28515625" style="1513" customWidth="1"/>
    <col min="12929" max="12929" width="26.140625" style="1513" customWidth="1"/>
    <col min="12930" max="12930" width="11" style="1513" customWidth="1"/>
    <col min="12931" max="12931" width="10.7109375" style="1513" customWidth="1"/>
    <col min="12932" max="12932" width="10.28515625" style="1513" customWidth="1"/>
    <col min="12933" max="12933" width="11.140625" style="1513" customWidth="1"/>
    <col min="12934" max="12934" width="11.28515625" style="1513" customWidth="1"/>
    <col min="12935" max="12935" width="10" style="1513" customWidth="1"/>
    <col min="12936" max="12936" width="12.42578125" style="1513" customWidth="1"/>
    <col min="12937" max="12988" width="9.140625" style="1513"/>
    <col min="12989" max="12989" width="3.28515625" style="1513" customWidth="1"/>
    <col min="12990" max="12990" width="4.85546875" style="1513" customWidth="1"/>
    <col min="12991" max="12991" width="6.140625" style="1513" customWidth="1"/>
    <col min="12992" max="12992" width="5.28515625" style="1513" customWidth="1"/>
    <col min="12993" max="12993" width="26.140625" style="1513" customWidth="1"/>
    <col min="12994" max="12998" width="15.7109375" style="1513" customWidth="1"/>
    <col min="12999" max="12999" width="14.85546875" style="1513" customWidth="1"/>
    <col min="13000" max="13000" width="15.42578125" style="1513" customWidth="1"/>
    <col min="13001" max="13180" width="9.140625" style="1513"/>
    <col min="13181" max="13181" width="3.28515625" style="1513" customWidth="1"/>
    <col min="13182" max="13182" width="4.85546875" style="1513" customWidth="1"/>
    <col min="13183" max="13183" width="6.140625" style="1513" customWidth="1"/>
    <col min="13184" max="13184" width="5.28515625" style="1513" customWidth="1"/>
    <col min="13185" max="13185" width="26.140625" style="1513" customWidth="1"/>
    <col min="13186" max="13186" width="11" style="1513" customWidth="1"/>
    <col min="13187" max="13187" width="10.7109375" style="1513" customWidth="1"/>
    <col min="13188" max="13188" width="10.28515625" style="1513" customWidth="1"/>
    <col min="13189" max="13189" width="11.140625" style="1513" customWidth="1"/>
    <col min="13190" max="13190" width="11.28515625" style="1513" customWidth="1"/>
    <col min="13191" max="13191" width="10" style="1513" customWidth="1"/>
    <col min="13192" max="13192" width="12.42578125" style="1513" customWidth="1"/>
    <col min="13193" max="13244" width="9.140625" style="1513"/>
    <col min="13245" max="13245" width="3.28515625" style="1513" customWidth="1"/>
    <col min="13246" max="13246" width="4.85546875" style="1513" customWidth="1"/>
    <col min="13247" max="13247" width="6.140625" style="1513" customWidth="1"/>
    <col min="13248" max="13248" width="5.28515625" style="1513" customWidth="1"/>
    <col min="13249" max="13249" width="26.140625" style="1513" customWidth="1"/>
    <col min="13250" max="13254" width="15.7109375" style="1513" customWidth="1"/>
    <col min="13255" max="13255" width="14.85546875" style="1513" customWidth="1"/>
    <col min="13256" max="13256" width="15.42578125" style="1513" customWidth="1"/>
    <col min="13257" max="13436" width="9.140625" style="1513"/>
    <col min="13437" max="13437" width="3.28515625" style="1513" customWidth="1"/>
    <col min="13438" max="13438" width="4.85546875" style="1513" customWidth="1"/>
    <col min="13439" max="13439" width="6.140625" style="1513" customWidth="1"/>
    <col min="13440" max="13440" width="5.28515625" style="1513" customWidth="1"/>
    <col min="13441" max="13441" width="26.140625" style="1513" customWidth="1"/>
    <col min="13442" max="13442" width="11" style="1513" customWidth="1"/>
    <col min="13443" max="13443" width="10.7109375" style="1513" customWidth="1"/>
    <col min="13444" max="13444" width="10.28515625" style="1513" customWidth="1"/>
    <col min="13445" max="13445" width="11.140625" style="1513" customWidth="1"/>
    <col min="13446" max="13446" width="11.28515625" style="1513" customWidth="1"/>
    <col min="13447" max="13447" width="10" style="1513" customWidth="1"/>
    <col min="13448" max="13448" width="12.42578125" style="1513" customWidth="1"/>
    <col min="13449" max="13500" width="9.140625" style="1513"/>
    <col min="13501" max="13501" width="3.28515625" style="1513" customWidth="1"/>
    <col min="13502" max="13502" width="4.85546875" style="1513" customWidth="1"/>
    <col min="13503" max="13503" width="6.140625" style="1513" customWidth="1"/>
    <col min="13504" max="13504" width="5.28515625" style="1513" customWidth="1"/>
    <col min="13505" max="13505" width="26.140625" style="1513" customWidth="1"/>
    <col min="13506" max="13510" width="15.7109375" style="1513" customWidth="1"/>
    <col min="13511" max="13511" width="14.85546875" style="1513" customWidth="1"/>
    <col min="13512" max="13512" width="15.42578125" style="1513" customWidth="1"/>
    <col min="13513" max="13692" width="9.140625" style="1513"/>
    <col min="13693" max="13693" width="3.28515625" style="1513" customWidth="1"/>
    <col min="13694" max="13694" width="4.85546875" style="1513" customWidth="1"/>
    <col min="13695" max="13695" width="6.140625" style="1513" customWidth="1"/>
    <col min="13696" max="13696" width="5.28515625" style="1513" customWidth="1"/>
    <col min="13697" max="13697" width="26.140625" style="1513" customWidth="1"/>
    <col min="13698" max="13698" width="11" style="1513" customWidth="1"/>
    <col min="13699" max="13699" width="10.7109375" style="1513" customWidth="1"/>
    <col min="13700" max="13700" width="10.28515625" style="1513" customWidth="1"/>
    <col min="13701" max="13701" width="11.140625" style="1513" customWidth="1"/>
    <col min="13702" max="13702" width="11.28515625" style="1513" customWidth="1"/>
    <col min="13703" max="13703" width="10" style="1513" customWidth="1"/>
    <col min="13704" max="13704" width="12.42578125" style="1513" customWidth="1"/>
    <col min="13705" max="13756" width="9.140625" style="1513"/>
    <col min="13757" max="13757" width="3.28515625" style="1513" customWidth="1"/>
    <col min="13758" max="13758" width="4.85546875" style="1513" customWidth="1"/>
    <col min="13759" max="13759" width="6.140625" style="1513" customWidth="1"/>
    <col min="13760" max="13760" width="5.28515625" style="1513" customWidth="1"/>
    <col min="13761" max="13761" width="26.140625" style="1513" customWidth="1"/>
    <col min="13762" max="13766" width="15.7109375" style="1513" customWidth="1"/>
    <col min="13767" max="13767" width="14.85546875" style="1513" customWidth="1"/>
    <col min="13768" max="13768" width="15.42578125" style="1513" customWidth="1"/>
    <col min="13769" max="13948" width="9.140625" style="1513"/>
    <col min="13949" max="13949" width="3.28515625" style="1513" customWidth="1"/>
    <col min="13950" max="13950" width="4.85546875" style="1513" customWidth="1"/>
    <col min="13951" max="13951" width="6.140625" style="1513" customWidth="1"/>
    <col min="13952" max="13952" width="5.28515625" style="1513" customWidth="1"/>
    <col min="13953" max="13953" width="26.140625" style="1513" customWidth="1"/>
    <col min="13954" max="13954" width="11" style="1513" customWidth="1"/>
    <col min="13955" max="13955" width="10.7109375" style="1513" customWidth="1"/>
    <col min="13956" max="13956" width="10.28515625" style="1513" customWidth="1"/>
    <col min="13957" max="13957" width="11.140625" style="1513" customWidth="1"/>
    <col min="13958" max="13958" width="11.28515625" style="1513" customWidth="1"/>
    <col min="13959" max="13959" width="10" style="1513" customWidth="1"/>
    <col min="13960" max="13960" width="12.42578125" style="1513" customWidth="1"/>
    <col min="13961" max="14012" width="9.140625" style="1513"/>
    <col min="14013" max="14013" width="3.28515625" style="1513" customWidth="1"/>
    <col min="14014" max="14014" width="4.85546875" style="1513" customWidth="1"/>
    <col min="14015" max="14015" width="6.140625" style="1513" customWidth="1"/>
    <col min="14016" max="14016" width="5.28515625" style="1513" customWidth="1"/>
    <col min="14017" max="14017" width="26.140625" style="1513" customWidth="1"/>
    <col min="14018" max="14022" width="15.7109375" style="1513" customWidth="1"/>
    <col min="14023" max="14023" width="14.85546875" style="1513" customWidth="1"/>
    <col min="14024" max="14024" width="15.42578125" style="1513" customWidth="1"/>
    <col min="14025" max="14204" width="9.140625" style="1513"/>
    <col min="14205" max="14205" width="3.28515625" style="1513" customWidth="1"/>
    <col min="14206" max="14206" width="4.85546875" style="1513" customWidth="1"/>
    <col min="14207" max="14207" width="6.140625" style="1513" customWidth="1"/>
    <col min="14208" max="14208" width="5.28515625" style="1513" customWidth="1"/>
    <col min="14209" max="14209" width="26.140625" style="1513" customWidth="1"/>
    <col min="14210" max="14210" width="11" style="1513" customWidth="1"/>
    <col min="14211" max="14211" width="10.7109375" style="1513" customWidth="1"/>
    <col min="14212" max="14212" width="10.28515625" style="1513" customWidth="1"/>
    <col min="14213" max="14213" width="11.140625" style="1513" customWidth="1"/>
    <col min="14214" max="14214" width="11.28515625" style="1513" customWidth="1"/>
    <col min="14215" max="14215" width="10" style="1513" customWidth="1"/>
    <col min="14216" max="14216" width="12.42578125" style="1513" customWidth="1"/>
    <col min="14217" max="14268" width="9.140625" style="1513"/>
    <col min="14269" max="14269" width="3.28515625" style="1513" customWidth="1"/>
    <col min="14270" max="14270" width="4.85546875" style="1513" customWidth="1"/>
    <col min="14271" max="14271" width="6.140625" style="1513" customWidth="1"/>
    <col min="14272" max="14272" width="5.28515625" style="1513" customWidth="1"/>
    <col min="14273" max="14273" width="26.140625" style="1513" customWidth="1"/>
    <col min="14274" max="14278" width="15.7109375" style="1513" customWidth="1"/>
    <col min="14279" max="14279" width="14.85546875" style="1513" customWidth="1"/>
    <col min="14280" max="14280" width="15.42578125" style="1513" customWidth="1"/>
    <col min="14281" max="14460" width="9.140625" style="1513"/>
    <col min="14461" max="14461" width="3.28515625" style="1513" customWidth="1"/>
    <col min="14462" max="14462" width="4.85546875" style="1513" customWidth="1"/>
    <col min="14463" max="14463" width="6.140625" style="1513" customWidth="1"/>
    <col min="14464" max="14464" width="5.28515625" style="1513" customWidth="1"/>
    <col min="14465" max="14465" width="26.140625" style="1513" customWidth="1"/>
    <col min="14466" max="14466" width="11" style="1513" customWidth="1"/>
    <col min="14467" max="14467" width="10.7109375" style="1513" customWidth="1"/>
    <col min="14468" max="14468" width="10.28515625" style="1513" customWidth="1"/>
    <col min="14469" max="14469" width="11.140625" style="1513" customWidth="1"/>
    <col min="14470" max="14470" width="11.28515625" style="1513" customWidth="1"/>
    <col min="14471" max="14471" width="10" style="1513" customWidth="1"/>
    <col min="14472" max="14472" width="12.42578125" style="1513" customWidth="1"/>
    <col min="14473" max="14524" width="9.140625" style="1513"/>
    <col min="14525" max="14525" width="3.28515625" style="1513" customWidth="1"/>
    <col min="14526" max="14526" width="4.85546875" style="1513" customWidth="1"/>
    <col min="14527" max="14527" width="6.140625" style="1513" customWidth="1"/>
    <col min="14528" max="14528" width="5.28515625" style="1513" customWidth="1"/>
    <col min="14529" max="14529" width="26.140625" style="1513" customWidth="1"/>
    <col min="14530" max="14534" width="15.7109375" style="1513" customWidth="1"/>
    <col min="14535" max="14535" width="14.85546875" style="1513" customWidth="1"/>
    <col min="14536" max="14536" width="15.42578125" style="1513" customWidth="1"/>
    <col min="14537" max="14716" width="9.140625" style="1513"/>
    <col min="14717" max="14717" width="3.28515625" style="1513" customWidth="1"/>
    <col min="14718" max="14718" width="4.85546875" style="1513" customWidth="1"/>
    <col min="14719" max="14719" width="6.140625" style="1513" customWidth="1"/>
    <col min="14720" max="14720" width="5.28515625" style="1513" customWidth="1"/>
    <col min="14721" max="14721" width="26.140625" style="1513" customWidth="1"/>
    <col min="14722" max="14722" width="11" style="1513" customWidth="1"/>
    <col min="14723" max="14723" width="10.7109375" style="1513" customWidth="1"/>
    <col min="14724" max="14724" width="10.28515625" style="1513" customWidth="1"/>
    <col min="14725" max="14725" width="11.140625" style="1513" customWidth="1"/>
    <col min="14726" max="14726" width="11.28515625" style="1513" customWidth="1"/>
    <col min="14727" max="14727" width="10" style="1513" customWidth="1"/>
    <col min="14728" max="14728" width="12.42578125" style="1513" customWidth="1"/>
    <col min="14729" max="14780" width="9.140625" style="1513"/>
    <col min="14781" max="14781" width="3.28515625" style="1513" customWidth="1"/>
    <col min="14782" max="14782" width="4.85546875" style="1513" customWidth="1"/>
    <col min="14783" max="14783" width="6.140625" style="1513" customWidth="1"/>
    <col min="14784" max="14784" width="5.28515625" style="1513" customWidth="1"/>
    <col min="14785" max="14785" width="26.140625" style="1513" customWidth="1"/>
    <col min="14786" max="14790" width="15.7109375" style="1513" customWidth="1"/>
    <col min="14791" max="14791" width="14.85546875" style="1513" customWidth="1"/>
    <col min="14792" max="14792" width="15.42578125" style="1513" customWidth="1"/>
    <col min="14793" max="14972" width="9.140625" style="1513"/>
    <col min="14973" max="14973" width="3.28515625" style="1513" customWidth="1"/>
    <col min="14974" max="14974" width="4.85546875" style="1513" customWidth="1"/>
    <col min="14975" max="14975" width="6.140625" style="1513" customWidth="1"/>
    <col min="14976" max="14976" width="5.28515625" style="1513" customWidth="1"/>
    <col min="14977" max="14977" width="26.140625" style="1513" customWidth="1"/>
    <col min="14978" max="14978" width="11" style="1513" customWidth="1"/>
    <col min="14979" max="14979" width="10.7109375" style="1513" customWidth="1"/>
    <col min="14980" max="14980" width="10.28515625" style="1513" customWidth="1"/>
    <col min="14981" max="14981" width="11.140625" style="1513" customWidth="1"/>
    <col min="14982" max="14982" width="11.28515625" style="1513" customWidth="1"/>
    <col min="14983" max="14983" width="10" style="1513" customWidth="1"/>
    <col min="14984" max="14984" width="12.42578125" style="1513" customWidth="1"/>
    <col min="14985" max="15036" width="9.140625" style="1513"/>
    <col min="15037" max="15037" width="3.28515625" style="1513" customWidth="1"/>
    <col min="15038" max="15038" width="4.85546875" style="1513" customWidth="1"/>
    <col min="15039" max="15039" width="6.140625" style="1513" customWidth="1"/>
    <col min="15040" max="15040" width="5.28515625" style="1513" customWidth="1"/>
    <col min="15041" max="15041" width="26.140625" style="1513" customWidth="1"/>
    <col min="15042" max="15046" width="15.7109375" style="1513" customWidth="1"/>
    <col min="15047" max="15047" width="14.85546875" style="1513" customWidth="1"/>
    <col min="15048" max="15048" width="15.42578125" style="1513" customWidth="1"/>
    <col min="15049" max="15228" width="9.140625" style="1513"/>
    <col min="15229" max="15229" width="3.28515625" style="1513" customWidth="1"/>
    <col min="15230" max="15230" width="4.85546875" style="1513" customWidth="1"/>
    <col min="15231" max="15231" width="6.140625" style="1513" customWidth="1"/>
    <col min="15232" max="15232" width="5.28515625" style="1513" customWidth="1"/>
    <col min="15233" max="15233" width="26.140625" style="1513" customWidth="1"/>
    <col min="15234" max="15234" width="11" style="1513" customWidth="1"/>
    <col min="15235" max="15235" width="10.7109375" style="1513" customWidth="1"/>
    <col min="15236" max="15236" width="10.28515625" style="1513" customWidth="1"/>
    <col min="15237" max="15237" width="11.140625" style="1513" customWidth="1"/>
    <col min="15238" max="15238" width="11.28515625" style="1513" customWidth="1"/>
    <col min="15239" max="15239" width="10" style="1513" customWidth="1"/>
    <col min="15240" max="15240" width="12.42578125" style="1513" customWidth="1"/>
    <col min="15241" max="15292" width="9.140625" style="1513"/>
    <col min="15293" max="15293" width="3.28515625" style="1513" customWidth="1"/>
    <col min="15294" max="15294" width="4.85546875" style="1513" customWidth="1"/>
    <col min="15295" max="15295" width="6.140625" style="1513" customWidth="1"/>
    <col min="15296" max="15296" width="5.28515625" style="1513" customWidth="1"/>
    <col min="15297" max="15297" width="26.140625" style="1513" customWidth="1"/>
    <col min="15298" max="15302" width="15.7109375" style="1513" customWidth="1"/>
    <col min="15303" max="15303" width="14.85546875" style="1513" customWidth="1"/>
    <col min="15304" max="15304" width="15.42578125" style="1513" customWidth="1"/>
    <col min="15305" max="15484" width="9.140625" style="1513"/>
    <col min="15485" max="15485" width="3.28515625" style="1513" customWidth="1"/>
    <col min="15486" max="15486" width="4.85546875" style="1513" customWidth="1"/>
    <col min="15487" max="15487" width="6.140625" style="1513" customWidth="1"/>
    <col min="15488" max="15488" width="5.28515625" style="1513" customWidth="1"/>
    <col min="15489" max="15489" width="26.140625" style="1513" customWidth="1"/>
    <col min="15490" max="15490" width="11" style="1513" customWidth="1"/>
    <col min="15491" max="15491" width="10.7109375" style="1513" customWidth="1"/>
    <col min="15492" max="15492" width="10.28515625" style="1513" customWidth="1"/>
    <col min="15493" max="15493" width="11.140625" style="1513" customWidth="1"/>
    <col min="15494" max="15494" width="11.28515625" style="1513" customWidth="1"/>
    <col min="15495" max="15495" width="10" style="1513" customWidth="1"/>
    <col min="15496" max="15496" width="12.42578125" style="1513" customWidth="1"/>
    <col min="15497" max="15548" width="9.140625" style="1513"/>
    <col min="15549" max="15549" width="3.28515625" style="1513" customWidth="1"/>
    <col min="15550" max="15550" width="4.85546875" style="1513" customWidth="1"/>
    <col min="15551" max="15551" width="6.140625" style="1513" customWidth="1"/>
    <col min="15552" max="15552" width="5.28515625" style="1513" customWidth="1"/>
    <col min="15553" max="15553" width="26.140625" style="1513" customWidth="1"/>
    <col min="15554" max="15558" width="15.7109375" style="1513" customWidth="1"/>
    <col min="15559" max="15559" width="14.85546875" style="1513" customWidth="1"/>
    <col min="15560" max="15560" width="15.42578125" style="1513" customWidth="1"/>
    <col min="15561" max="15740" width="9.140625" style="1513"/>
    <col min="15741" max="15741" width="3.28515625" style="1513" customWidth="1"/>
    <col min="15742" max="15742" width="4.85546875" style="1513" customWidth="1"/>
    <col min="15743" max="15743" width="6.140625" style="1513" customWidth="1"/>
    <col min="15744" max="15744" width="5.28515625" style="1513" customWidth="1"/>
    <col min="15745" max="15745" width="26.140625" style="1513" customWidth="1"/>
    <col min="15746" max="15746" width="11" style="1513" customWidth="1"/>
    <col min="15747" max="15747" width="10.7109375" style="1513" customWidth="1"/>
    <col min="15748" max="15748" width="10.28515625" style="1513" customWidth="1"/>
    <col min="15749" max="15749" width="11.140625" style="1513" customWidth="1"/>
    <col min="15750" max="15750" width="11.28515625" style="1513" customWidth="1"/>
    <col min="15751" max="15751" width="10" style="1513" customWidth="1"/>
    <col min="15752" max="15752" width="12.42578125" style="1513" customWidth="1"/>
    <col min="15753" max="15804" width="9.140625" style="1513"/>
    <col min="15805" max="15805" width="3.28515625" style="1513" customWidth="1"/>
    <col min="15806" max="15806" width="4.85546875" style="1513" customWidth="1"/>
    <col min="15807" max="15807" width="6.140625" style="1513" customWidth="1"/>
    <col min="15808" max="15808" width="5.28515625" style="1513" customWidth="1"/>
    <col min="15809" max="15809" width="26.140625" style="1513" customWidth="1"/>
    <col min="15810" max="15814" width="15.7109375" style="1513" customWidth="1"/>
    <col min="15815" max="15815" width="14.85546875" style="1513" customWidth="1"/>
    <col min="15816" max="15816" width="15.42578125" style="1513" customWidth="1"/>
    <col min="15817" max="15996" width="9.140625" style="1513"/>
    <col min="15997" max="15997" width="3.28515625" style="1513" customWidth="1"/>
    <col min="15998" max="15998" width="4.85546875" style="1513" customWidth="1"/>
    <col min="15999" max="15999" width="6.140625" style="1513" customWidth="1"/>
    <col min="16000" max="16000" width="5.28515625" style="1513" customWidth="1"/>
    <col min="16001" max="16001" width="26.140625" style="1513" customWidth="1"/>
    <col min="16002" max="16002" width="11" style="1513" customWidth="1"/>
    <col min="16003" max="16003" width="10.7109375" style="1513" customWidth="1"/>
    <col min="16004" max="16004" width="10.28515625" style="1513" customWidth="1"/>
    <col min="16005" max="16005" width="11.140625" style="1513" customWidth="1"/>
    <col min="16006" max="16006" width="11.28515625" style="1513" customWidth="1"/>
    <col min="16007" max="16007" width="10" style="1513" customWidth="1"/>
    <col min="16008" max="16008" width="12.42578125" style="1513" customWidth="1"/>
    <col min="16009" max="16060" width="9.140625" style="1513"/>
    <col min="16061" max="16061" width="3.28515625" style="1513" customWidth="1"/>
    <col min="16062" max="16062" width="4.85546875" style="1513" customWidth="1"/>
    <col min="16063" max="16063" width="6.140625" style="1513" customWidth="1"/>
    <col min="16064" max="16064" width="5.28515625" style="1513" customWidth="1"/>
    <col min="16065" max="16065" width="26.140625" style="1513" customWidth="1"/>
    <col min="16066" max="16070" width="15.7109375" style="1513" customWidth="1"/>
    <col min="16071" max="16071" width="14.85546875" style="1513" customWidth="1"/>
    <col min="16072" max="16072" width="15.42578125" style="1513" customWidth="1"/>
    <col min="16073" max="16252" width="9.140625" style="1513"/>
    <col min="16253" max="16253" width="3.28515625" style="1513" customWidth="1"/>
    <col min="16254" max="16254" width="4.85546875" style="1513" customWidth="1"/>
    <col min="16255" max="16255" width="6.140625" style="1513" customWidth="1"/>
    <col min="16256" max="16256" width="5.28515625" style="1513" customWidth="1"/>
    <col min="16257" max="16257" width="26.140625" style="1513" customWidth="1"/>
    <col min="16258" max="16258" width="11" style="1513" customWidth="1"/>
    <col min="16259" max="16259" width="10.7109375" style="1513" customWidth="1"/>
    <col min="16260" max="16260" width="10.28515625" style="1513" customWidth="1"/>
    <col min="16261" max="16261" width="11.140625" style="1513" customWidth="1"/>
    <col min="16262" max="16262" width="11.28515625" style="1513" customWidth="1"/>
    <col min="16263" max="16263" width="10" style="1513" customWidth="1"/>
    <col min="16264" max="16264" width="12.42578125" style="1513" customWidth="1"/>
    <col min="16265" max="16316" width="9.140625" style="1513"/>
    <col min="16317" max="16377" width="9.140625" style="1513" customWidth="1"/>
    <col min="16378" max="16384" width="9.140625" style="1513"/>
  </cols>
  <sheetData>
    <row r="1" spans="3:27">
      <c r="C1" s="2393" t="s">
        <v>1350</v>
      </c>
      <c r="D1" s="2393"/>
      <c r="E1" s="2393"/>
      <c r="F1" s="2393"/>
      <c r="G1" s="2393"/>
      <c r="H1" s="2393"/>
      <c r="I1" s="2393"/>
      <c r="J1" s="2393"/>
      <c r="K1" s="2393"/>
      <c r="L1" s="2393"/>
      <c r="M1" s="2393"/>
      <c r="N1" s="2393"/>
    </row>
    <row r="2" spans="3:27">
      <c r="C2" s="2393" t="s">
        <v>1349</v>
      </c>
      <c r="D2" s="2393"/>
      <c r="E2" s="2393"/>
      <c r="F2" s="2393"/>
      <c r="G2" s="2393"/>
      <c r="H2" s="2393"/>
      <c r="I2" s="2393"/>
      <c r="J2" s="2393"/>
      <c r="K2" s="2393"/>
      <c r="L2" s="2393"/>
      <c r="M2" s="2393"/>
      <c r="N2" s="2393"/>
    </row>
    <row r="3" spans="3:27" ht="16.5" thickBot="1">
      <c r="C3" s="2397" t="s">
        <v>1348</v>
      </c>
      <c r="D3" s="2397"/>
      <c r="E3" s="2397"/>
      <c r="F3" s="2397"/>
      <c r="G3" s="2397"/>
      <c r="H3" s="2397"/>
      <c r="I3" s="2397"/>
      <c r="J3" s="2397"/>
      <c r="K3" s="2397"/>
      <c r="L3" s="2397"/>
      <c r="M3" s="2397"/>
      <c r="N3" s="2397"/>
    </row>
    <row r="4" spans="3:27" ht="16.5" thickTop="1">
      <c r="C4" s="2398" t="s">
        <v>889</v>
      </c>
      <c r="D4" s="2371"/>
      <c r="E4" s="2371"/>
      <c r="F4" s="2371"/>
      <c r="G4" s="2372"/>
      <c r="H4" s="2371" t="s">
        <v>45</v>
      </c>
      <c r="I4" s="2372"/>
      <c r="J4" s="2371" t="s">
        <v>957</v>
      </c>
      <c r="K4" s="2372"/>
      <c r="L4" s="2375" t="s">
        <v>956</v>
      </c>
      <c r="M4" s="2405" t="s">
        <v>1347</v>
      </c>
      <c r="N4" s="2406"/>
    </row>
    <row r="5" spans="3:27" ht="18.75" customHeight="1">
      <c r="C5" s="2399"/>
      <c r="D5" s="2400"/>
      <c r="E5" s="2400"/>
      <c r="F5" s="2400"/>
      <c r="G5" s="2401"/>
      <c r="H5" s="2373"/>
      <c r="I5" s="2374"/>
      <c r="J5" s="2373"/>
      <c r="K5" s="2374"/>
      <c r="L5" s="2376"/>
      <c r="M5" s="1551" t="s">
        <v>1346</v>
      </c>
      <c r="N5" s="1550" t="s">
        <v>247</v>
      </c>
    </row>
    <row r="6" spans="3:27" ht="21" customHeight="1">
      <c r="C6" s="2402"/>
      <c r="D6" s="2403"/>
      <c r="E6" s="2403"/>
      <c r="F6" s="2403"/>
      <c r="G6" s="2404"/>
      <c r="H6" s="1197" t="s">
        <v>247</v>
      </c>
      <c r="I6" s="1549" t="s">
        <v>47</v>
      </c>
      <c r="J6" s="1197" t="s">
        <v>247</v>
      </c>
      <c r="K6" s="1549" t="s">
        <v>47</v>
      </c>
      <c r="L6" s="1197" t="s">
        <v>247</v>
      </c>
      <c r="M6" s="1548" t="s">
        <v>44</v>
      </c>
      <c r="N6" s="1547" t="s">
        <v>56</v>
      </c>
    </row>
    <row r="7" spans="3:27">
      <c r="C7" s="1533" t="s">
        <v>1345</v>
      </c>
      <c r="D7" s="1532"/>
      <c r="E7" s="1532"/>
      <c r="F7" s="1532"/>
      <c r="G7" s="1532"/>
      <c r="H7" s="1531">
        <v>-64114.67377928202</v>
      </c>
      <c r="I7" s="1531">
        <v>-247565.29563576559</v>
      </c>
      <c r="J7" s="1531">
        <v>-119333.5</v>
      </c>
      <c r="K7" s="1531">
        <v>-265365.88605619274</v>
      </c>
      <c r="L7" s="1540">
        <v>-70314.954398274102</v>
      </c>
      <c r="M7" s="1530">
        <v>86.12509892947682</v>
      </c>
      <c r="N7" s="1529">
        <v>-41.076936150976799</v>
      </c>
      <c r="P7" s="1514"/>
      <c r="Q7" s="1514"/>
      <c r="R7" s="1514"/>
      <c r="S7" s="1514"/>
      <c r="T7" s="1514"/>
      <c r="U7" s="1514"/>
      <c r="V7" s="1514"/>
      <c r="W7" s="1514"/>
      <c r="X7" s="1514"/>
      <c r="Y7" s="1514"/>
      <c r="Z7" s="1514"/>
      <c r="AA7" s="1514"/>
    </row>
    <row r="8" spans="3:27">
      <c r="C8" s="1527"/>
      <c r="D8" s="1526" t="s">
        <v>1344</v>
      </c>
      <c r="E8" s="1526"/>
      <c r="F8" s="1526"/>
      <c r="G8" s="1526"/>
      <c r="H8" s="1525">
        <v>37823.281608974619</v>
      </c>
      <c r="I8" s="1525">
        <v>93744.069556849994</v>
      </c>
      <c r="J8" s="1525">
        <v>44101.1</v>
      </c>
      <c r="K8" s="1525">
        <v>113012.52300612596</v>
      </c>
      <c r="L8" s="1543">
        <v>54187.240008147841</v>
      </c>
      <c r="M8" s="1524">
        <v>16.597762341001626</v>
      </c>
      <c r="N8" s="1523">
        <v>22.870495312243563</v>
      </c>
      <c r="P8" s="1514"/>
      <c r="Q8" s="1514"/>
      <c r="R8" s="1514"/>
      <c r="S8" s="1514"/>
      <c r="T8" s="1514"/>
      <c r="U8" s="1514"/>
      <c r="V8" s="1514"/>
      <c r="W8" s="1514"/>
      <c r="X8" s="1514"/>
      <c r="Y8" s="1514"/>
      <c r="Z8" s="1514"/>
      <c r="AA8" s="1514"/>
    </row>
    <row r="9" spans="3:27">
      <c r="C9" s="1527"/>
      <c r="D9" s="1526"/>
      <c r="E9" s="1526" t="s">
        <v>1342</v>
      </c>
      <c r="F9" s="1526"/>
      <c r="G9" s="1526"/>
      <c r="H9" s="1525">
        <v>4130.8</v>
      </c>
      <c r="I9" s="1525">
        <v>12134.1</v>
      </c>
      <c r="J9" s="1525">
        <v>6996.3152343503007</v>
      </c>
      <c r="K9" s="1525">
        <v>15520.626076676601</v>
      </c>
      <c r="L9" s="1543">
        <v>5889.1065243380008</v>
      </c>
      <c r="M9" s="1524">
        <v>69.369498265476437</v>
      </c>
      <c r="N9" s="1523">
        <v>-15.825597802914317</v>
      </c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</row>
    <row r="10" spans="3:27">
      <c r="C10" s="1527"/>
      <c r="D10" s="1526"/>
      <c r="E10" s="1526" t="s">
        <v>1255</v>
      </c>
      <c r="F10" s="1526"/>
      <c r="G10" s="1526"/>
      <c r="H10" s="1525">
        <v>33692.481608974595</v>
      </c>
      <c r="I10" s="1525">
        <v>81609.969556850003</v>
      </c>
      <c r="J10" s="1525">
        <v>37104.784765649696</v>
      </c>
      <c r="K10" s="1525">
        <v>97491.896929449358</v>
      </c>
      <c r="L10" s="1543">
        <v>48298.133483809834</v>
      </c>
      <c r="M10" s="1524">
        <v>10.127788140622371</v>
      </c>
      <c r="N10" s="1523">
        <v>30.166860659228348</v>
      </c>
      <c r="P10" s="1514"/>
      <c r="Q10" s="1514"/>
      <c r="R10" s="1514"/>
      <c r="S10" s="1514"/>
      <c r="T10" s="1514"/>
      <c r="U10" s="1514"/>
      <c r="V10" s="1514"/>
      <c r="W10" s="1514"/>
      <c r="X10" s="1514"/>
      <c r="Y10" s="1514"/>
      <c r="Z10" s="1514"/>
      <c r="AA10" s="1514"/>
    </row>
    <row r="11" spans="3:27">
      <c r="C11" s="1527"/>
      <c r="D11" s="1526" t="s">
        <v>1343</v>
      </c>
      <c r="E11" s="1526"/>
      <c r="F11" s="1526"/>
      <c r="G11" s="1526"/>
      <c r="H11" s="1525">
        <v>-444436.38690398831</v>
      </c>
      <c r="I11" s="1525">
        <v>-1230870.0168082693</v>
      </c>
      <c r="J11" s="1525">
        <v>-594417.1</v>
      </c>
      <c r="K11" s="1525">
        <v>-1396633.3416284299</v>
      </c>
      <c r="L11" s="1543">
        <v>-573795.54273862473</v>
      </c>
      <c r="M11" s="1524">
        <v>33.746272248498883</v>
      </c>
      <c r="N11" s="1523">
        <v>-3.4692065994358501</v>
      </c>
      <c r="P11" s="1514"/>
      <c r="Q11" s="1514"/>
      <c r="R11" s="1514"/>
      <c r="S11" s="1514"/>
      <c r="T11" s="1514"/>
      <c r="U11" s="1514"/>
      <c r="V11" s="1514"/>
      <c r="W11" s="1514"/>
      <c r="X11" s="1514"/>
      <c r="Y11" s="1514"/>
      <c r="Z11" s="1514"/>
      <c r="AA11" s="1514"/>
    </row>
    <row r="12" spans="3:27">
      <c r="C12" s="1527"/>
      <c r="D12" s="1526"/>
      <c r="E12" s="1526" t="s">
        <v>1342</v>
      </c>
      <c r="F12" s="1526"/>
      <c r="G12" s="1526"/>
      <c r="H12" s="1525">
        <v>-55331.5</v>
      </c>
      <c r="I12" s="1525">
        <v>-172243.20000000001</v>
      </c>
      <c r="J12" s="1525">
        <v>-87076.9</v>
      </c>
      <c r="K12" s="1525">
        <v>-213835.4</v>
      </c>
      <c r="L12" s="1543">
        <v>-77796.783252930007</v>
      </c>
      <c r="M12" s="1524">
        <v>57.373105735430954</v>
      </c>
      <c r="N12" s="1523">
        <v>-10.657380714138867</v>
      </c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</row>
    <row r="13" spans="3:27">
      <c r="C13" s="1527"/>
      <c r="D13" s="1526"/>
      <c r="E13" s="1526" t="s">
        <v>1255</v>
      </c>
      <c r="F13" s="1526"/>
      <c r="G13" s="1526"/>
      <c r="H13" s="1525">
        <v>-389104.88690398831</v>
      </c>
      <c r="I13" s="1525">
        <v>-1058626.8168082694</v>
      </c>
      <c r="J13" s="1525">
        <v>-507340.2</v>
      </c>
      <c r="K13" s="1525">
        <v>-1182797.94162843</v>
      </c>
      <c r="L13" s="1543">
        <v>-495998.7594856947</v>
      </c>
      <c r="M13" s="1524">
        <v>30.386488855686423</v>
      </c>
      <c r="N13" s="1523">
        <v>-2.2354705017077947</v>
      </c>
      <c r="P13" s="1514"/>
      <c r="Q13" s="1514"/>
      <c r="R13" s="1514"/>
      <c r="S13" s="1514"/>
      <c r="T13" s="1514"/>
      <c r="U13" s="1514"/>
      <c r="V13" s="1514"/>
      <c r="W13" s="1514"/>
      <c r="X13" s="1514"/>
      <c r="Y13" s="1514"/>
      <c r="Z13" s="1514"/>
      <c r="AA13" s="1514"/>
    </row>
    <row r="14" spans="3:27">
      <c r="C14" s="1539"/>
      <c r="D14" s="1538" t="s">
        <v>1341</v>
      </c>
      <c r="E14" s="1538"/>
      <c r="F14" s="1538"/>
      <c r="G14" s="1538"/>
      <c r="H14" s="1537">
        <v>-406613.10529501364</v>
      </c>
      <c r="I14" s="1537">
        <v>-1137125.9472514195</v>
      </c>
      <c r="J14" s="1537">
        <v>-550316</v>
      </c>
      <c r="K14" s="1537">
        <v>-1283620.8186223039</v>
      </c>
      <c r="L14" s="1536">
        <v>-519608.30273047683</v>
      </c>
      <c r="M14" s="1535">
        <v>35.341432146099748</v>
      </c>
      <c r="N14" s="1534">
        <v>-5.5800117150006798</v>
      </c>
      <c r="P14" s="1514"/>
      <c r="Q14" s="1514"/>
      <c r="R14" s="1514"/>
      <c r="S14" s="1514"/>
      <c r="T14" s="1514"/>
      <c r="U14" s="1514"/>
      <c r="V14" s="1514"/>
      <c r="W14" s="1514"/>
      <c r="X14" s="1514"/>
      <c r="Y14" s="1514"/>
      <c r="Z14" s="1514"/>
      <c r="AA14" s="1514"/>
    </row>
    <row r="15" spans="3:27">
      <c r="C15" s="1539"/>
      <c r="D15" s="1538" t="s">
        <v>1340</v>
      </c>
      <c r="E15" s="1538"/>
      <c r="F15" s="1538"/>
      <c r="G15" s="1538"/>
      <c r="H15" s="1537">
        <v>-4540.218501175169</v>
      </c>
      <c r="I15" s="1537">
        <v>2274.7634002975255</v>
      </c>
      <c r="J15" s="1537">
        <v>-8494.9</v>
      </c>
      <c r="K15" s="1537">
        <v>-16515.996202047339</v>
      </c>
      <c r="L15" s="1536">
        <v>-3776.942058250781</v>
      </c>
      <c r="M15" s="1535">
        <v>87.103329890427489</v>
      </c>
      <c r="N15" s="1534">
        <v>-55.538710776456682</v>
      </c>
      <c r="P15" s="1514"/>
      <c r="Q15" s="1514"/>
      <c r="R15" s="1514"/>
      <c r="S15" s="1514"/>
      <c r="T15" s="1514"/>
      <c r="U15" s="1514"/>
      <c r="V15" s="1514"/>
      <c r="W15" s="1514"/>
      <c r="X15" s="1514"/>
      <c r="Y15" s="1514"/>
      <c r="Z15" s="1514"/>
      <c r="AA15" s="1514"/>
    </row>
    <row r="16" spans="3:27">
      <c r="C16" s="1527"/>
      <c r="D16" s="1526"/>
      <c r="E16" s="1526" t="s">
        <v>1339</v>
      </c>
      <c r="F16" s="1526"/>
      <c r="G16" s="1526"/>
      <c r="H16" s="1525">
        <v>63808.713971519268</v>
      </c>
      <c r="I16" s="1525">
        <v>177472.98129687354</v>
      </c>
      <c r="J16" s="1525">
        <v>80796.600000000006</v>
      </c>
      <c r="K16" s="1525">
        <v>186806.00378802978</v>
      </c>
      <c r="L16" s="1543">
        <v>75580.95801016831</v>
      </c>
      <c r="M16" s="1524">
        <v>26.623144349944425</v>
      </c>
      <c r="N16" s="1523">
        <v>-6.4552740954838299</v>
      </c>
      <c r="P16" s="1514"/>
      <c r="Q16" s="1514"/>
      <c r="R16" s="1514"/>
      <c r="S16" s="1514"/>
      <c r="T16" s="1514"/>
      <c r="U16" s="1514"/>
      <c r="V16" s="1514"/>
      <c r="W16" s="1514"/>
      <c r="X16" s="1514"/>
      <c r="Y16" s="1514"/>
      <c r="Z16" s="1514"/>
      <c r="AA16" s="1514"/>
    </row>
    <row r="17" spans="3:27">
      <c r="C17" s="1527"/>
      <c r="D17" s="1526"/>
      <c r="E17" s="1526"/>
      <c r="F17" s="1526" t="s">
        <v>1335</v>
      </c>
      <c r="G17" s="1526"/>
      <c r="H17" s="1525">
        <v>30069.8743037737</v>
      </c>
      <c r="I17" s="1525">
        <v>68796.025498442003</v>
      </c>
      <c r="J17" s="1525">
        <v>32488.799999999999</v>
      </c>
      <c r="K17" s="1525">
        <v>75808.564329510104</v>
      </c>
      <c r="L17" s="1543">
        <v>36844.207950064869</v>
      </c>
      <c r="M17" s="1524">
        <v>8.0443492107405632</v>
      </c>
      <c r="N17" s="1523">
        <v>13.405875101773134</v>
      </c>
      <c r="P17" s="1514"/>
      <c r="Q17" s="1514"/>
      <c r="R17" s="1514"/>
      <c r="S17" s="1514"/>
      <c r="T17" s="1514"/>
      <c r="U17" s="1514"/>
      <c r="V17" s="1514"/>
      <c r="W17" s="1514"/>
      <c r="X17" s="1514"/>
      <c r="Y17" s="1514"/>
      <c r="Z17" s="1514"/>
      <c r="AA17" s="1514"/>
    </row>
    <row r="18" spans="3:27">
      <c r="C18" s="1527"/>
      <c r="D18" s="1526"/>
      <c r="E18" s="1526"/>
      <c r="F18" s="1526" t="s">
        <v>1338</v>
      </c>
      <c r="G18" s="1526"/>
      <c r="H18" s="1525">
        <v>7206.2019999999993</v>
      </c>
      <c r="I18" s="1525">
        <v>22461.491999999998</v>
      </c>
      <c r="J18" s="1525">
        <v>14922.5</v>
      </c>
      <c r="K18" s="1525">
        <v>21842.024090000003</v>
      </c>
      <c r="L18" s="1543">
        <v>4859.3515199999993</v>
      </c>
      <c r="M18" s="1524">
        <v>107.07856926575195</v>
      </c>
      <c r="N18" s="1523">
        <v>-67.436076260680181</v>
      </c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</row>
    <row r="19" spans="3:27">
      <c r="C19" s="1527"/>
      <c r="D19" s="1526"/>
      <c r="E19" s="1526"/>
      <c r="F19" s="1526" t="s">
        <v>1255</v>
      </c>
      <c r="G19" s="1526"/>
      <c r="H19" s="1525">
        <v>26532.637667745599</v>
      </c>
      <c r="I19" s="1525">
        <v>86215.46379843149</v>
      </c>
      <c r="J19" s="1525">
        <v>33385.300000000003</v>
      </c>
      <c r="K19" s="1525">
        <v>89155.415368519694</v>
      </c>
      <c r="L19" s="1543">
        <v>33877.398540103444</v>
      </c>
      <c r="M19" s="1524">
        <v>25.827293984362683</v>
      </c>
      <c r="N19" s="1523">
        <v>1.4739976579615615</v>
      </c>
      <c r="P19" s="1514"/>
      <c r="Q19" s="1514"/>
      <c r="R19" s="1514"/>
      <c r="S19" s="1514"/>
      <c r="T19" s="1514"/>
      <c r="U19" s="1514"/>
      <c r="V19" s="1514"/>
      <c r="W19" s="1514"/>
      <c r="X19" s="1514"/>
      <c r="Y19" s="1514"/>
      <c r="Z19" s="1514"/>
      <c r="AA19" s="1514"/>
    </row>
    <row r="20" spans="3:27">
      <c r="C20" s="1527"/>
      <c r="D20" s="1526"/>
      <c r="E20" s="1526" t="s">
        <v>1337</v>
      </c>
      <c r="F20" s="1526"/>
      <c r="G20" s="1526"/>
      <c r="H20" s="1525">
        <v>-68348.932472694432</v>
      </c>
      <c r="I20" s="1525">
        <v>-175198.21789657604</v>
      </c>
      <c r="J20" s="1525">
        <v>-89291.4</v>
      </c>
      <c r="K20" s="1525">
        <v>-203321.99999007711</v>
      </c>
      <c r="L20" s="1543">
        <v>-79357.900068419083</v>
      </c>
      <c r="M20" s="1524">
        <v>30.640518834251168</v>
      </c>
      <c r="N20" s="1523">
        <v>-11.124811495374601</v>
      </c>
      <c r="P20" s="1514"/>
      <c r="Q20" s="1514"/>
      <c r="R20" s="1514"/>
      <c r="S20" s="1514"/>
      <c r="T20" s="1514"/>
      <c r="U20" s="1514"/>
      <c r="V20" s="1514"/>
      <c r="W20" s="1514"/>
      <c r="X20" s="1514"/>
      <c r="Y20" s="1514"/>
      <c r="Z20" s="1514"/>
      <c r="AA20" s="1514"/>
    </row>
    <row r="21" spans="3:27">
      <c r="C21" s="1527"/>
      <c r="D21" s="1526"/>
      <c r="E21" s="1526"/>
      <c r="F21" s="1526" t="s">
        <v>1336</v>
      </c>
      <c r="G21" s="1526"/>
      <c r="H21" s="1525">
        <v>-24294.93038426499</v>
      </c>
      <c r="I21" s="1525">
        <v>-63062.304743761924</v>
      </c>
      <c r="J21" s="1525">
        <v>-30233.4</v>
      </c>
      <c r="K21" s="1525">
        <v>-67685.421912676378</v>
      </c>
      <c r="L21" s="1543">
        <v>-32207.053714146634</v>
      </c>
      <c r="M21" s="1524">
        <v>24.443246067423019</v>
      </c>
      <c r="N21" s="1523">
        <v>6.5280574270397409</v>
      </c>
      <c r="P21" s="1514"/>
      <c r="Q21" s="1514"/>
      <c r="R21" s="1514"/>
      <c r="S21" s="1514"/>
      <c r="T21" s="1514"/>
      <c r="U21" s="1514"/>
      <c r="V21" s="1514"/>
      <c r="W21" s="1514"/>
      <c r="X21" s="1514"/>
      <c r="Y21" s="1514"/>
      <c r="Z21" s="1514"/>
      <c r="AA21" s="1514"/>
    </row>
    <row r="22" spans="3:27">
      <c r="C22" s="1527"/>
      <c r="D22" s="1526"/>
      <c r="E22" s="1526"/>
      <c r="F22" s="1526" t="s">
        <v>1335</v>
      </c>
      <c r="G22" s="1526"/>
      <c r="H22" s="1525">
        <v>-29821.057767258531</v>
      </c>
      <c r="I22" s="1525">
        <v>-79596.535341102019</v>
      </c>
      <c r="J22" s="1525">
        <v>-41336.800000000003</v>
      </c>
      <c r="K22" s="1525">
        <v>-89579.93029085701</v>
      </c>
      <c r="L22" s="1543">
        <v>-31519.600680686326</v>
      </c>
      <c r="M22" s="1524">
        <v>38.616142735838707</v>
      </c>
      <c r="N22" s="1523">
        <v>-23.749296799253159</v>
      </c>
      <c r="P22" s="1514"/>
      <c r="Q22" s="1514"/>
      <c r="R22" s="1514"/>
      <c r="S22" s="1514"/>
      <c r="T22" s="1514"/>
      <c r="U22" s="1514"/>
      <c r="V22" s="1514"/>
      <c r="W22" s="1514"/>
      <c r="X22" s="1514"/>
      <c r="Y22" s="1514"/>
      <c r="Z22" s="1514"/>
      <c r="AA22" s="1514"/>
    </row>
    <row r="23" spans="3:27">
      <c r="C23" s="1527"/>
      <c r="D23" s="1526"/>
      <c r="E23" s="1526"/>
      <c r="F23" s="1526"/>
      <c r="G23" s="1546" t="s">
        <v>1334</v>
      </c>
      <c r="H23" s="1525">
        <v>-14369.894892082271</v>
      </c>
      <c r="I23" s="1525">
        <v>-38089.452034555383</v>
      </c>
      <c r="J23" s="1525">
        <v>-22136.9</v>
      </c>
      <c r="K23" s="1525">
        <v>-46321.103427025329</v>
      </c>
      <c r="L23" s="1543">
        <v>-14764.837780783419</v>
      </c>
      <c r="M23" s="1524">
        <v>54.050535277034669</v>
      </c>
      <c r="N23" s="1523">
        <v>-33.302143566698959</v>
      </c>
      <c r="P23" s="1514"/>
      <c r="Q23" s="1514"/>
      <c r="R23" s="1514"/>
      <c r="S23" s="1514"/>
      <c r="T23" s="1514"/>
      <c r="U23" s="1514"/>
      <c r="V23" s="1514"/>
      <c r="W23" s="1514"/>
      <c r="X23" s="1514"/>
      <c r="Y23" s="1514"/>
      <c r="Z23" s="1514"/>
      <c r="AA23" s="1514"/>
    </row>
    <row r="24" spans="3:27">
      <c r="C24" s="1527"/>
      <c r="D24" s="1526"/>
      <c r="E24" s="1526"/>
      <c r="F24" s="1526" t="s">
        <v>1333</v>
      </c>
      <c r="G24" s="1526"/>
      <c r="H24" s="1525">
        <v>-1659.127</v>
      </c>
      <c r="I24" s="1525">
        <v>-2483.498</v>
      </c>
      <c r="J24" s="1525">
        <v>-2284</v>
      </c>
      <c r="K24" s="1525">
        <v>-4703.598</v>
      </c>
      <c r="L24" s="1543">
        <v>-1108.306</v>
      </c>
      <c r="M24" s="1524">
        <v>37.662758788206105</v>
      </c>
      <c r="N24" s="1523">
        <v>-51.475218914185639</v>
      </c>
      <c r="P24" s="1514"/>
      <c r="Q24" s="1514"/>
      <c r="R24" s="1514"/>
      <c r="S24" s="1514"/>
      <c r="T24" s="1514"/>
      <c r="U24" s="1514"/>
      <c r="V24" s="1514"/>
      <c r="W24" s="1514"/>
      <c r="X24" s="1514"/>
      <c r="Y24" s="1514"/>
      <c r="Z24" s="1514"/>
      <c r="AA24" s="1514"/>
    </row>
    <row r="25" spans="3:27">
      <c r="C25" s="1527"/>
      <c r="D25" s="1526"/>
      <c r="E25" s="1526"/>
      <c r="F25" s="1526" t="s">
        <v>1255</v>
      </c>
      <c r="G25" s="1526"/>
      <c r="H25" s="1525">
        <v>-12573.817321170913</v>
      </c>
      <c r="I25" s="1525">
        <v>-30055.87981171209</v>
      </c>
      <c r="J25" s="1525">
        <v>-15437.2</v>
      </c>
      <c r="K25" s="1525">
        <v>-41353.049786543692</v>
      </c>
      <c r="L25" s="1543">
        <v>-14522.939673586137</v>
      </c>
      <c r="M25" s="1524">
        <v>22.772580559190445</v>
      </c>
      <c r="N25" s="1523">
        <v>-5.9224491903574688</v>
      </c>
      <c r="P25" s="1514"/>
      <c r="Q25" s="1514"/>
      <c r="R25" s="1514"/>
      <c r="S25" s="1514"/>
      <c r="T25" s="1514"/>
      <c r="U25" s="1514"/>
      <c r="V25" s="1514"/>
      <c r="W25" s="1514"/>
      <c r="X25" s="1514"/>
      <c r="Y25" s="1514"/>
      <c r="Z25" s="1514"/>
      <c r="AA25" s="1514"/>
    </row>
    <row r="26" spans="3:27">
      <c r="C26" s="1539"/>
      <c r="D26" s="1538" t="s">
        <v>1332</v>
      </c>
      <c r="E26" s="1538"/>
      <c r="F26" s="1538"/>
      <c r="G26" s="1538"/>
      <c r="H26" s="1537">
        <v>-411153.32379618881</v>
      </c>
      <c r="I26" s="1537">
        <v>-1134851.1838511219</v>
      </c>
      <c r="J26" s="1537">
        <v>-558810.9</v>
      </c>
      <c r="K26" s="1537">
        <v>-1300136.8148243511</v>
      </c>
      <c r="L26" s="1536">
        <v>-523385.24478872761</v>
      </c>
      <c r="M26" s="1535">
        <v>35.91302019414195</v>
      </c>
      <c r="N26" s="1534">
        <v>-6.3394710466943991</v>
      </c>
      <c r="P26" s="1514"/>
      <c r="Q26" s="1514"/>
      <c r="R26" s="1514"/>
      <c r="S26" s="1514"/>
      <c r="T26" s="1514"/>
      <c r="U26" s="1514"/>
      <c r="V26" s="1514"/>
      <c r="W26" s="1514"/>
      <c r="X26" s="1514"/>
      <c r="Y26" s="1514"/>
      <c r="Z26" s="1514"/>
      <c r="AA26" s="1514"/>
    </row>
    <row r="27" spans="3:27">
      <c r="C27" s="1539"/>
      <c r="D27" s="1538" t="s">
        <v>1331</v>
      </c>
      <c r="E27" s="1538"/>
      <c r="F27" s="1538"/>
      <c r="G27" s="1538"/>
      <c r="H27" s="1537">
        <v>16751.991701221938</v>
      </c>
      <c r="I27" s="1537">
        <v>22614.940647786825</v>
      </c>
      <c r="J27" s="1537">
        <v>10886.9</v>
      </c>
      <c r="K27" s="1537">
        <v>39985.886801712812</v>
      </c>
      <c r="L27" s="1536">
        <v>27713.177184201275</v>
      </c>
      <c r="M27" s="1535">
        <v>-35.01130973455605</v>
      </c>
      <c r="N27" s="1534">
        <v>154.55526535745966</v>
      </c>
      <c r="P27" s="1514"/>
      <c r="Q27" s="1514"/>
      <c r="R27" s="1514"/>
      <c r="S27" s="1514"/>
      <c r="T27" s="1514"/>
      <c r="U27" s="1514"/>
      <c r="V27" s="1514"/>
      <c r="W27" s="1514"/>
      <c r="X27" s="1514"/>
      <c r="Y27" s="1514"/>
      <c r="Z27" s="1514"/>
      <c r="AA27" s="1514"/>
    </row>
    <row r="28" spans="3:27">
      <c r="C28" s="1527"/>
      <c r="D28" s="1526"/>
      <c r="E28" s="1526" t="s">
        <v>1330</v>
      </c>
      <c r="F28" s="1526"/>
      <c r="G28" s="1526"/>
      <c r="H28" s="1525">
        <v>27525.278701221938</v>
      </c>
      <c r="I28" s="1525">
        <v>69142.832647786825</v>
      </c>
      <c r="J28" s="1525">
        <v>34046.800000000003</v>
      </c>
      <c r="K28" s="1525">
        <v>79916.698801712817</v>
      </c>
      <c r="L28" s="1543">
        <v>34473.662535571275</v>
      </c>
      <c r="M28" s="1524">
        <v>23.692843838447871</v>
      </c>
      <c r="N28" s="1523">
        <v>1.2537522926421047</v>
      </c>
      <c r="P28" s="1514"/>
      <c r="Q28" s="1514"/>
      <c r="R28" s="1514"/>
      <c r="S28" s="1514"/>
      <c r="T28" s="1514"/>
      <c r="U28" s="1514"/>
      <c r="V28" s="1514"/>
      <c r="W28" s="1514"/>
      <c r="X28" s="1514"/>
      <c r="Y28" s="1514"/>
      <c r="Z28" s="1514"/>
      <c r="AA28" s="1514"/>
    </row>
    <row r="29" spans="3:27">
      <c r="C29" s="1527"/>
      <c r="D29" s="1526"/>
      <c r="E29" s="1526" t="s">
        <v>1329</v>
      </c>
      <c r="F29" s="1526"/>
      <c r="G29" s="1526"/>
      <c r="H29" s="1525">
        <v>-10773.287</v>
      </c>
      <c r="I29" s="1525">
        <v>-46527.892</v>
      </c>
      <c r="J29" s="1525">
        <v>-23159.8</v>
      </c>
      <c r="K29" s="1525">
        <v>-39930.811999999998</v>
      </c>
      <c r="L29" s="1543">
        <v>-6760.48535137</v>
      </c>
      <c r="M29" s="1524">
        <v>114.97431563830054</v>
      </c>
      <c r="N29" s="1523">
        <v>-70.809396664176717</v>
      </c>
      <c r="P29" s="1514"/>
      <c r="Q29" s="1514"/>
      <c r="R29" s="1514"/>
      <c r="S29" s="1514"/>
      <c r="T29" s="1514"/>
      <c r="U29" s="1514"/>
      <c r="V29" s="1514"/>
      <c r="W29" s="1514"/>
      <c r="X29" s="1514"/>
      <c r="Y29" s="1514"/>
      <c r="Z29" s="1514"/>
      <c r="AA29" s="1514"/>
    </row>
    <row r="30" spans="3:27">
      <c r="C30" s="1539"/>
      <c r="D30" s="1538" t="s">
        <v>1328</v>
      </c>
      <c r="E30" s="1538"/>
      <c r="F30" s="1538"/>
      <c r="G30" s="1538"/>
      <c r="H30" s="1537">
        <v>-394401.3320949669</v>
      </c>
      <c r="I30" s="1537">
        <v>-1112236.243203335</v>
      </c>
      <c r="J30" s="1537">
        <v>-547923.9</v>
      </c>
      <c r="K30" s="1537">
        <v>-1260150.9280226384</v>
      </c>
      <c r="L30" s="1536">
        <v>-495672.0676045263</v>
      </c>
      <c r="M30" s="1535">
        <v>38.92546890994447</v>
      </c>
      <c r="N30" s="1534">
        <v>-9.5363302085332862</v>
      </c>
      <c r="P30" s="1514"/>
      <c r="Q30" s="1514"/>
      <c r="R30" s="1514"/>
      <c r="S30" s="1514"/>
      <c r="T30" s="1514"/>
      <c r="U30" s="1514"/>
      <c r="V30" s="1514"/>
      <c r="W30" s="1514"/>
      <c r="X30" s="1514"/>
      <c r="Y30" s="1514"/>
      <c r="Z30" s="1514"/>
      <c r="AA30" s="1514"/>
    </row>
    <row r="31" spans="3:27">
      <c r="C31" s="1539"/>
      <c r="D31" s="1538" t="s">
        <v>1327</v>
      </c>
      <c r="E31" s="1538"/>
      <c r="F31" s="1538"/>
      <c r="G31" s="1538"/>
      <c r="H31" s="1537">
        <v>330286.65831568488</v>
      </c>
      <c r="I31" s="1537">
        <v>864670.94756756944</v>
      </c>
      <c r="J31" s="1537">
        <v>428590.4</v>
      </c>
      <c r="K31" s="1537">
        <v>994785.04196644563</v>
      </c>
      <c r="L31" s="1536">
        <v>425357.11320625222</v>
      </c>
      <c r="M31" s="1535">
        <v>29.763158519820479</v>
      </c>
      <c r="N31" s="1534">
        <v>-0.75440019042606821</v>
      </c>
      <c r="P31" s="1514"/>
      <c r="Q31" s="1514"/>
      <c r="R31" s="1514"/>
      <c r="S31" s="1514"/>
      <c r="T31" s="1514"/>
      <c r="U31" s="1514"/>
      <c r="V31" s="1514"/>
      <c r="W31" s="1514"/>
      <c r="X31" s="1514"/>
      <c r="Y31" s="1514"/>
      <c r="Z31" s="1514"/>
      <c r="AA31" s="1514"/>
    </row>
    <row r="32" spans="3:27">
      <c r="C32" s="1527"/>
      <c r="D32" s="1526"/>
      <c r="E32" s="1526" t="s">
        <v>1326</v>
      </c>
      <c r="F32" s="1526"/>
      <c r="G32" s="1526"/>
      <c r="H32" s="1525">
        <v>332600.71704867453</v>
      </c>
      <c r="I32" s="1525">
        <v>870475.70609414612</v>
      </c>
      <c r="J32" s="1525">
        <v>430907.2</v>
      </c>
      <c r="K32" s="1525">
        <v>1005588.0178438658</v>
      </c>
      <c r="L32" s="1543">
        <v>427756.61760423472</v>
      </c>
      <c r="M32" s="1524">
        <v>29.556906498472387</v>
      </c>
      <c r="N32" s="1523">
        <v>-0.73115102178967106</v>
      </c>
      <c r="P32" s="1514"/>
      <c r="Q32" s="1514"/>
      <c r="R32" s="1514"/>
      <c r="S32" s="1514"/>
      <c r="T32" s="1514"/>
      <c r="U32" s="1514"/>
      <c r="V32" s="1514"/>
      <c r="W32" s="1514"/>
      <c r="X32" s="1514"/>
      <c r="Y32" s="1514"/>
      <c r="Z32" s="1514"/>
      <c r="AA32" s="1514"/>
    </row>
    <row r="33" spans="3:27">
      <c r="C33" s="1527"/>
      <c r="D33" s="1526"/>
      <c r="E33" s="1526"/>
      <c r="F33" s="1526" t="s">
        <v>1325</v>
      </c>
      <c r="G33" s="1526"/>
      <c r="H33" s="1525">
        <v>27073.27</v>
      </c>
      <c r="I33" s="1525">
        <v>60994.685000000005</v>
      </c>
      <c r="J33" s="1525">
        <v>25041.093000000001</v>
      </c>
      <c r="K33" s="1525">
        <v>64621.114437612494</v>
      </c>
      <c r="L33" s="1543">
        <v>24191.768</v>
      </c>
      <c r="M33" s="1524">
        <v>-7.5062118465926062</v>
      </c>
      <c r="N33" s="1523">
        <v>-3.3917249538588408</v>
      </c>
      <c r="P33" s="1514"/>
      <c r="Q33" s="1514"/>
      <c r="R33" s="1514"/>
      <c r="S33" s="1514"/>
      <c r="T33" s="1514"/>
      <c r="U33" s="1514"/>
      <c r="V33" s="1514"/>
      <c r="W33" s="1514"/>
      <c r="X33" s="1514"/>
      <c r="Y33" s="1514"/>
      <c r="Z33" s="1514"/>
      <c r="AA33" s="1514"/>
    </row>
    <row r="34" spans="3:27">
      <c r="C34" s="1527"/>
      <c r="D34" s="1526"/>
      <c r="E34" s="1526"/>
      <c r="F34" s="1526" t="s">
        <v>1324</v>
      </c>
      <c r="G34" s="1526"/>
      <c r="H34" s="1525">
        <v>285480.70672293782</v>
      </c>
      <c r="I34" s="1525">
        <v>755058.58393590862</v>
      </c>
      <c r="J34" s="1525">
        <v>376591</v>
      </c>
      <c r="K34" s="1525">
        <v>879271.32214567892</v>
      </c>
      <c r="L34" s="1543">
        <v>376985.21974703699</v>
      </c>
      <c r="M34" s="1524">
        <v>31.914693753888514</v>
      </c>
      <c r="N34" s="1523">
        <v>0.1046811386987514</v>
      </c>
      <c r="P34" s="1514"/>
      <c r="Q34" s="1514"/>
      <c r="R34" s="1514"/>
      <c r="S34" s="1514"/>
      <c r="T34" s="1514"/>
      <c r="U34" s="1514"/>
      <c r="V34" s="1514"/>
      <c r="W34" s="1514"/>
      <c r="X34" s="1514"/>
      <c r="Y34" s="1514"/>
      <c r="Z34" s="1514"/>
      <c r="AA34" s="1514"/>
    </row>
    <row r="35" spans="3:27">
      <c r="C35" s="1527"/>
      <c r="D35" s="1526"/>
      <c r="E35" s="1526"/>
      <c r="F35" s="1526" t="s">
        <v>1323</v>
      </c>
      <c r="G35" s="1526"/>
      <c r="H35" s="1525">
        <v>19900.694325736713</v>
      </c>
      <c r="I35" s="1525">
        <v>54154.739158237586</v>
      </c>
      <c r="J35" s="1525">
        <v>29220.2</v>
      </c>
      <c r="K35" s="1525">
        <v>61528.118260574425</v>
      </c>
      <c r="L35" s="1543">
        <v>26500.600857197744</v>
      </c>
      <c r="M35" s="1524">
        <v>46.830052870119061</v>
      </c>
      <c r="N35" s="1523">
        <v>-9.3072571125531454</v>
      </c>
      <c r="P35" s="1514"/>
      <c r="Q35" s="1514"/>
      <c r="R35" s="1514"/>
      <c r="S35" s="1514"/>
      <c r="T35" s="1514"/>
      <c r="U35" s="1514"/>
      <c r="V35" s="1514"/>
      <c r="W35" s="1514"/>
      <c r="X35" s="1514"/>
      <c r="Y35" s="1514"/>
      <c r="Z35" s="1514"/>
      <c r="AA35" s="1514"/>
    </row>
    <row r="36" spans="3:27">
      <c r="C36" s="1527"/>
      <c r="D36" s="1526"/>
      <c r="E36" s="1526"/>
      <c r="F36" s="1526" t="s">
        <v>1322</v>
      </c>
      <c r="G36" s="1526"/>
      <c r="H36" s="1525">
        <v>146.04599999999999</v>
      </c>
      <c r="I36" s="1525">
        <v>267.69799999999998</v>
      </c>
      <c r="J36" s="1525">
        <v>54.906999999999996</v>
      </c>
      <c r="K36" s="1525">
        <v>167.46300000000002</v>
      </c>
      <c r="L36" s="1543">
        <v>79.028999999999996</v>
      </c>
      <c r="M36" s="1524" t="s">
        <v>147</v>
      </c>
      <c r="N36" s="1523" t="s">
        <v>147</v>
      </c>
      <c r="P36" s="1514"/>
      <c r="Q36" s="1514"/>
      <c r="R36" s="1514"/>
      <c r="S36" s="1514"/>
      <c r="T36" s="1514"/>
      <c r="U36" s="1514"/>
      <c r="V36" s="1514"/>
      <c r="W36" s="1514"/>
      <c r="X36" s="1514"/>
      <c r="Y36" s="1514"/>
      <c r="Z36" s="1514"/>
      <c r="AA36" s="1514"/>
    </row>
    <row r="37" spans="3:27">
      <c r="C37" s="1527"/>
      <c r="D37" s="1526"/>
      <c r="E37" s="1526" t="s">
        <v>1321</v>
      </c>
      <c r="F37" s="1526"/>
      <c r="G37" s="1526"/>
      <c r="H37" s="1525">
        <v>-2314.0587329896453</v>
      </c>
      <c r="I37" s="1525">
        <v>-5804.7585265767011</v>
      </c>
      <c r="J37" s="1525">
        <v>-2316.6999999999998</v>
      </c>
      <c r="K37" s="1525">
        <v>-10802.975877420213</v>
      </c>
      <c r="L37" s="1543">
        <v>-2399.5043979824432</v>
      </c>
      <c r="M37" s="1524">
        <v>0.1141400160981334</v>
      </c>
      <c r="N37" s="1523">
        <v>3.5742391324920533</v>
      </c>
      <c r="P37" s="1514"/>
      <c r="Q37" s="1514"/>
      <c r="R37" s="1514"/>
      <c r="S37" s="1514"/>
      <c r="T37" s="1514"/>
      <c r="U37" s="1514"/>
      <c r="V37" s="1514"/>
      <c r="W37" s="1514"/>
      <c r="X37" s="1514"/>
      <c r="Y37" s="1514"/>
      <c r="Z37" s="1514"/>
      <c r="AA37" s="1514"/>
    </row>
    <row r="38" spans="3:27">
      <c r="C38" s="1533" t="s">
        <v>156</v>
      </c>
      <c r="D38" s="1532" t="s">
        <v>1320</v>
      </c>
      <c r="E38" s="1532"/>
      <c r="F38" s="1532"/>
      <c r="G38" s="1532"/>
      <c r="H38" s="1531">
        <v>8862.9480000000003</v>
      </c>
      <c r="I38" s="1531">
        <v>17721.816999999999</v>
      </c>
      <c r="J38" s="1531">
        <v>5268</v>
      </c>
      <c r="K38" s="1531">
        <v>15458.672035637495</v>
      </c>
      <c r="L38" s="1540">
        <v>5654.6367</v>
      </c>
      <c r="M38" s="1530">
        <v>-40.561537763732787</v>
      </c>
      <c r="N38" s="1529">
        <v>7.3393451025056891</v>
      </c>
      <c r="P38" s="1514"/>
      <c r="Q38" s="1514"/>
      <c r="R38" s="1514"/>
      <c r="S38" s="1514"/>
      <c r="T38" s="1514"/>
      <c r="U38" s="1514"/>
      <c r="V38" s="1514"/>
      <c r="W38" s="1514"/>
      <c r="X38" s="1514"/>
      <c r="Y38" s="1514"/>
      <c r="Z38" s="1514"/>
      <c r="AA38" s="1514"/>
    </row>
    <row r="39" spans="3:27">
      <c r="C39" s="1539" t="s">
        <v>1319</v>
      </c>
      <c r="D39" s="1539"/>
      <c r="E39" s="1538"/>
      <c r="F39" s="1538"/>
      <c r="G39" s="1538"/>
      <c r="H39" s="1537">
        <v>-55251.725779282016</v>
      </c>
      <c r="I39" s="1537">
        <v>-229843.47863576561</v>
      </c>
      <c r="J39" s="1537">
        <v>-114065.5</v>
      </c>
      <c r="K39" s="1537">
        <v>-249907.21402055526</v>
      </c>
      <c r="L39" s="1536">
        <v>-64660.317698274099</v>
      </c>
      <c r="M39" s="1545">
        <v>106.44694512469263</v>
      </c>
      <c r="N39" s="1534">
        <v>-43.312993237855352</v>
      </c>
      <c r="P39" s="1514"/>
      <c r="Q39" s="1514"/>
      <c r="R39" s="1514"/>
      <c r="S39" s="1514"/>
      <c r="T39" s="1514"/>
      <c r="U39" s="1514"/>
      <c r="V39" s="1514"/>
      <c r="W39" s="1514"/>
      <c r="X39" s="1514"/>
      <c r="Y39" s="1514"/>
      <c r="Z39" s="1514"/>
      <c r="AA39" s="1514"/>
    </row>
    <row r="40" spans="3:27">
      <c r="C40" s="1533" t="s">
        <v>165</v>
      </c>
      <c r="D40" s="1532" t="s">
        <v>1318</v>
      </c>
      <c r="E40" s="1532"/>
      <c r="F40" s="1532"/>
      <c r="G40" s="1532"/>
      <c r="H40" s="1531">
        <v>33957.095493451881</v>
      </c>
      <c r="I40" s="1531">
        <v>102842.14581615054</v>
      </c>
      <c r="J40" s="1531">
        <v>19362.400000000001</v>
      </c>
      <c r="K40" s="1531">
        <v>98595.138173113955</v>
      </c>
      <c r="L40" s="1540">
        <v>24166.199514138028</v>
      </c>
      <c r="M40" s="1544">
        <v>-42.979811086216863</v>
      </c>
      <c r="N40" s="1529">
        <v>24.80993840710876</v>
      </c>
      <c r="P40" s="1514"/>
      <c r="Q40" s="1514"/>
      <c r="R40" s="1514"/>
      <c r="S40" s="1514"/>
      <c r="T40" s="1514"/>
      <c r="U40" s="1514"/>
      <c r="V40" s="1514"/>
      <c r="W40" s="1514"/>
      <c r="X40" s="1514"/>
      <c r="Y40" s="1514"/>
      <c r="Z40" s="1514"/>
      <c r="AA40" s="1514"/>
    </row>
    <row r="41" spans="3:27">
      <c r="C41" s="1527"/>
      <c r="D41" s="1526" t="s">
        <v>1317</v>
      </c>
      <c r="E41" s="1526"/>
      <c r="F41" s="1526"/>
      <c r="G41" s="1526"/>
      <c r="H41" s="1525">
        <v>11123.351999999999</v>
      </c>
      <c r="I41" s="1525">
        <v>17512.820999999996</v>
      </c>
      <c r="J41" s="1525">
        <v>6782.9</v>
      </c>
      <c r="K41" s="1525">
        <v>13068.766000000001</v>
      </c>
      <c r="L41" s="1543">
        <v>6566.4639999999999</v>
      </c>
      <c r="M41" s="1524">
        <v>-39.021079257403699</v>
      </c>
      <c r="N41" s="1523">
        <v>-3.1909065443984019</v>
      </c>
      <c r="P41" s="1514"/>
      <c r="Q41" s="1514"/>
      <c r="R41" s="1514"/>
      <c r="S41" s="1514"/>
      <c r="T41" s="1514"/>
      <c r="U41" s="1514"/>
      <c r="V41" s="1514"/>
      <c r="W41" s="1514"/>
      <c r="X41" s="1514"/>
      <c r="Y41" s="1514"/>
      <c r="Z41" s="1514"/>
      <c r="AA41" s="1514"/>
    </row>
    <row r="42" spans="3:27">
      <c r="C42" s="1527"/>
      <c r="D42" s="1526" t="s">
        <v>1316</v>
      </c>
      <c r="E42" s="1526"/>
      <c r="F42" s="1526"/>
      <c r="G42" s="1526"/>
      <c r="H42" s="1525">
        <v>0</v>
      </c>
      <c r="I42" s="1525">
        <v>0</v>
      </c>
      <c r="J42" s="1525">
        <v>0</v>
      </c>
      <c r="K42" s="1525">
        <v>0</v>
      </c>
      <c r="L42" s="1543">
        <v>0</v>
      </c>
      <c r="M42" s="1524" t="s">
        <v>147</v>
      </c>
      <c r="N42" s="1523" t="s">
        <v>147</v>
      </c>
      <c r="P42" s="1514"/>
      <c r="Q42" s="1514"/>
      <c r="R42" s="1514"/>
      <c r="S42" s="1514"/>
      <c r="T42" s="1514"/>
      <c r="U42" s="1514"/>
      <c r="V42" s="1514"/>
      <c r="W42" s="1514"/>
      <c r="X42" s="1514"/>
      <c r="Y42" s="1514"/>
      <c r="Z42" s="1514"/>
      <c r="AA42" s="1514"/>
    </row>
    <row r="43" spans="3:27">
      <c r="C43" s="1527"/>
      <c r="D43" s="1526" t="s">
        <v>1315</v>
      </c>
      <c r="E43" s="1526"/>
      <c r="F43" s="1526"/>
      <c r="G43" s="1526"/>
      <c r="H43" s="1525">
        <v>-18705.41926824746</v>
      </c>
      <c r="I43" s="1525">
        <v>-40289.867533183555</v>
      </c>
      <c r="J43" s="1525">
        <v>-9054.2999999999993</v>
      </c>
      <c r="K43" s="1525">
        <v>-27486.504501057843</v>
      </c>
      <c r="L43" s="1543">
        <v>-5663.4947715436174</v>
      </c>
      <c r="M43" s="1524">
        <v>-51.595311122644986</v>
      </c>
      <c r="N43" s="1523">
        <v>-37.449667323331255</v>
      </c>
      <c r="P43" s="1514"/>
      <c r="Q43" s="1514"/>
      <c r="R43" s="1514"/>
      <c r="S43" s="1514"/>
      <c r="T43" s="1514"/>
      <c r="U43" s="1514"/>
      <c r="V43" s="1514"/>
      <c r="W43" s="1514"/>
      <c r="X43" s="1514"/>
      <c r="Y43" s="1514"/>
      <c r="Z43" s="1514"/>
      <c r="AA43" s="1514"/>
    </row>
    <row r="44" spans="3:27">
      <c r="C44" s="1527"/>
      <c r="D44" s="1526"/>
      <c r="E44" s="1526" t="s">
        <v>1313</v>
      </c>
      <c r="F44" s="1526"/>
      <c r="G44" s="1526"/>
      <c r="H44" s="1525">
        <v>-126.02000000000066</v>
      </c>
      <c r="I44" s="1525">
        <v>4193.5399999999991</v>
      </c>
      <c r="J44" s="1525">
        <v>4379.6000000000004</v>
      </c>
      <c r="K44" s="1525">
        <v>10570.365498942159</v>
      </c>
      <c r="L44" s="1543">
        <v>-5372.0997483753281</v>
      </c>
      <c r="M44" s="1524">
        <v>-3575.3213775590993</v>
      </c>
      <c r="N44" s="1523">
        <v>-222.66188118493304</v>
      </c>
      <c r="P44" s="1514"/>
      <c r="Q44" s="1514"/>
      <c r="R44" s="1514"/>
      <c r="S44" s="1514"/>
      <c r="T44" s="1514"/>
      <c r="U44" s="1514"/>
      <c r="V44" s="1514"/>
      <c r="W44" s="1514"/>
      <c r="X44" s="1514"/>
      <c r="Y44" s="1514"/>
      <c r="Z44" s="1514"/>
      <c r="AA44" s="1514"/>
    </row>
    <row r="45" spans="3:27">
      <c r="C45" s="1527"/>
      <c r="D45" s="1526"/>
      <c r="E45" s="1526" t="s">
        <v>1255</v>
      </c>
      <c r="F45" s="1526"/>
      <c r="G45" s="1526"/>
      <c r="H45" s="1525">
        <v>-18579.39926824746</v>
      </c>
      <c r="I45" s="1525">
        <v>-44483.407533183548</v>
      </c>
      <c r="J45" s="1525">
        <v>-13433.9</v>
      </c>
      <c r="K45" s="1525">
        <v>-38056.870000000003</v>
      </c>
      <c r="L45" s="1543">
        <v>-291.39502316828975</v>
      </c>
      <c r="M45" s="1524">
        <v>-27.69464821740074</v>
      </c>
      <c r="N45" s="1523">
        <v>-97.830897779734187</v>
      </c>
      <c r="P45" s="1514"/>
      <c r="Q45" s="1514"/>
      <c r="R45" s="1514"/>
      <c r="S45" s="1514"/>
      <c r="T45" s="1514"/>
      <c r="U45" s="1514"/>
      <c r="V45" s="1514"/>
      <c r="W45" s="1514"/>
      <c r="X45" s="1514"/>
      <c r="Y45" s="1514"/>
      <c r="Z45" s="1514"/>
      <c r="AA45" s="1514"/>
    </row>
    <row r="46" spans="3:27">
      <c r="C46" s="1527"/>
      <c r="D46" s="1526" t="s">
        <v>1314</v>
      </c>
      <c r="E46" s="1526"/>
      <c r="F46" s="1526"/>
      <c r="G46" s="1526"/>
      <c r="H46" s="1525">
        <v>41539.16276169935</v>
      </c>
      <c r="I46" s="1525">
        <v>125619.1923493341</v>
      </c>
      <c r="J46" s="1525">
        <v>21633.7</v>
      </c>
      <c r="K46" s="1525">
        <v>113012.87667417181</v>
      </c>
      <c r="L46" s="1543">
        <v>23263.230285681646</v>
      </c>
      <c r="M46" s="1524">
        <v>-47.919749552711075</v>
      </c>
      <c r="N46" s="1523">
        <v>7.5323698011974045</v>
      </c>
      <c r="P46" s="1514"/>
      <c r="Q46" s="1514"/>
      <c r="R46" s="1514"/>
      <c r="S46" s="1514"/>
      <c r="T46" s="1514"/>
      <c r="U46" s="1514"/>
      <c r="V46" s="1514"/>
      <c r="W46" s="1514"/>
      <c r="X46" s="1514"/>
      <c r="Y46" s="1514"/>
      <c r="Z46" s="1514"/>
      <c r="AA46" s="1514"/>
    </row>
    <row r="47" spans="3:27">
      <c r="C47" s="1527"/>
      <c r="D47" s="1526"/>
      <c r="E47" s="1526" t="s">
        <v>1313</v>
      </c>
      <c r="F47" s="1526"/>
      <c r="G47" s="1526"/>
      <c r="H47" s="1525">
        <v>12014.96</v>
      </c>
      <c r="I47" s="1525">
        <v>54534.92</v>
      </c>
      <c r="J47" s="1525">
        <v>186.7</v>
      </c>
      <c r="K47" s="1525">
        <v>37107.363317538795</v>
      </c>
      <c r="L47" s="1543">
        <v>-14473.85957442839</v>
      </c>
      <c r="M47" s="1524">
        <v>-98.446103857191375</v>
      </c>
      <c r="N47" s="1523">
        <v>-7852.4689739841406</v>
      </c>
      <c r="P47" s="1514"/>
      <c r="Q47" s="1514"/>
      <c r="R47" s="1514"/>
      <c r="S47" s="1514"/>
      <c r="T47" s="1514"/>
      <c r="U47" s="1514"/>
      <c r="V47" s="1514"/>
      <c r="W47" s="1514"/>
      <c r="X47" s="1514"/>
      <c r="Y47" s="1514"/>
      <c r="Z47" s="1514"/>
      <c r="AA47" s="1514"/>
    </row>
    <row r="48" spans="3:27">
      <c r="C48" s="1527"/>
      <c r="D48" s="1526"/>
      <c r="E48" s="1526" t="s">
        <v>1312</v>
      </c>
      <c r="F48" s="1526"/>
      <c r="G48" s="1526"/>
      <c r="H48" s="1525">
        <v>13387.072761699339</v>
      </c>
      <c r="I48" s="1525">
        <v>84441.392349334084</v>
      </c>
      <c r="J48" s="1525">
        <v>12172.9</v>
      </c>
      <c r="K48" s="1525">
        <v>65076.423356633008</v>
      </c>
      <c r="L48" s="1543">
        <v>26735.409860110038</v>
      </c>
      <c r="M48" s="1524">
        <v>-9.0697405124524977</v>
      </c>
      <c r="N48" s="1523">
        <v>119.63057168061874</v>
      </c>
      <c r="P48" s="1514"/>
      <c r="Q48" s="1514"/>
      <c r="R48" s="1514"/>
      <c r="S48" s="1514"/>
      <c r="T48" s="1514"/>
      <c r="U48" s="1514"/>
      <c r="V48" s="1514"/>
      <c r="W48" s="1514"/>
      <c r="X48" s="1514"/>
      <c r="Y48" s="1514"/>
      <c r="Z48" s="1514"/>
      <c r="AA48" s="1514"/>
    </row>
    <row r="49" spans="3:27">
      <c r="C49" s="1527"/>
      <c r="D49" s="1526"/>
      <c r="E49" s="1526"/>
      <c r="F49" s="1526" t="s">
        <v>1311</v>
      </c>
      <c r="G49" s="1526"/>
      <c r="H49" s="1525">
        <v>10921.000000000002</v>
      </c>
      <c r="I49" s="1525">
        <v>81178.859999999986</v>
      </c>
      <c r="J49" s="1525">
        <v>9883.2999999999993</v>
      </c>
      <c r="K49" s="1525">
        <v>61438.117132179992</v>
      </c>
      <c r="L49" s="1543">
        <v>26229.925929999998</v>
      </c>
      <c r="M49" s="1524">
        <v>-9.501877117480106</v>
      </c>
      <c r="N49" s="1523">
        <v>165.39643570467354</v>
      </c>
      <c r="P49" s="1514"/>
      <c r="Q49" s="1514"/>
      <c r="R49" s="1514"/>
      <c r="S49" s="1514"/>
      <c r="T49" s="1514"/>
      <c r="U49" s="1514"/>
      <c r="V49" s="1514"/>
      <c r="W49" s="1514"/>
      <c r="X49" s="1514"/>
      <c r="Y49" s="1514"/>
      <c r="Z49" s="1514"/>
      <c r="AA49" s="1514"/>
    </row>
    <row r="50" spans="3:27">
      <c r="C50" s="1527"/>
      <c r="D50" s="1526"/>
      <c r="E50" s="1526"/>
      <c r="F50" s="1526"/>
      <c r="G50" s="1526" t="s">
        <v>1309</v>
      </c>
      <c r="H50" s="1525">
        <v>19964.400000000001</v>
      </c>
      <c r="I50" s="1525">
        <v>99768.099999999991</v>
      </c>
      <c r="J50" s="1525">
        <v>15755.4</v>
      </c>
      <c r="K50" s="1525">
        <v>81477.025999999998</v>
      </c>
      <c r="L50" s="1543">
        <v>34051.699999999997</v>
      </c>
      <c r="M50" s="1524">
        <v>-21.082526897878225</v>
      </c>
      <c r="N50" s="1523">
        <v>116.12716909757921</v>
      </c>
      <c r="P50" s="1514"/>
      <c r="Q50" s="1514"/>
      <c r="R50" s="1514"/>
      <c r="S50" s="1514"/>
      <c r="T50" s="1514"/>
      <c r="U50" s="1514"/>
      <c r="V50" s="1514"/>
      <c r="W50" s="1514"/>
      <c r="X50" s="1514"/>
      <c r="Y50" s="1514"/>
      <c r="Z50" s="1514"/>
      <c r="AA50" s="1514"/>
    </row>
    <row r="51" spans="3:27">
      <c r="C51" s="1527"/>
      <c r="D51" s="1526"/>
      <c r="E51" s="1526"/>
      <c r="F51" s="1526"/>
      <c r="G51" s="1526" t="s">
        <v>1308</v>
      </c>
      <c r="H51" s="1525">
        <v>-9043.4</v>
      </c>
      <c r="I51" s="1525">
        <v>-18589.240000000002</v>
      </c>
      <c r="J51" s="1525">
        <v>-5872.1</v>
      </c>
      <c r="K51" s="1525">
        <v>-20038.908867820002</v>
      </c>
      <c r="L51" s="1543">
        <v>-7821.7740700000013</v>
      </c>
      <c r="M51" s="1524">
        <v>-35.067563084680529</v>
      </c>
      <c r="N51" s="1523">
        <v>33.202330852676226</v>
      </c>
      <c r="P51" s="1514"/>
      <c r="Q51" s="1514"/>
      <c r="R51" s="1514"/>
      <c r="S51" s="1514"/>
      <c r="T51" s="1514"/>
      <c r="U51" s="1514"/>
      <c r="V51" s="1514"/>
      <c r="W51" s="1514"/>
      <c r="X51" s="1514"/>
      <c r="Y51" s="1514"/>
      <c r="Z51" s="1514"/>
      <c r="AA51" s="1514"/>
    </row>
    <row r="52" spans="3:27">
      <c r="C52" s="1527"/>
      <c r="D52" s="1526"/>
      <c r="E52" s="1526"/>
      <c r="F52" s="1526" t="s">
        <v>1310</v>
      </c>
      <c r="G52" s="1526"/>
      <c r="H52" s="1525">
        <v>2466.0727616993358</v>
      </c>
      <c r="I52" s="1525">
        <v>3262.5323493341011</v>
      </c>
      <c r="J52" s="1525">
        <v>2289.5</v>
      </c>
      <c r="K52" s="1525">
        <v>3638.3062244530215</v>
      </c>
      <c r="L52" s="1543">
        <v>505.48393011003941</v>
      </c>
      <c r="M52" s="1542">
        <v>-7.1600791526387155</v>
      </c>
      <c r="N52" s="1523">
        <v>-77.921645332603646</v>
      </c>
      <c r="P52" s="1514"/>
      <c r="Q52" s="1514"/>
      <c r="R52" s="1514"/>
      <c r="S52" s="1514"/>
      <c r="T52" s="1514"/>
      <c r="U52" s="1514"/>
      <c r="V52" s="1514"/>
      <c r="W52" s="1514"/>
      <c r="X52" s="1514"/>
      <c r="Y52" s="1514"/>
      <c r="Z52" s="1514"/>
      <c r="AA52" s="1514"/>
    </row>
    <row r="53" spans="3:27">
      <c r="C53" s="1527"/>
      <c r="D53" s="1526"/>
      <c r="E53" s="1526"/>
      <c r="F53" s="1526"/>
      <c r="G53" s="1526" t="s">
        <v>1309</v>
      </c>
      <c r="H53" s="1525">
        <v>2899.1982070241743</v>
      </c>
      <c r="I53" s="1525">
        <v>5317.1162640692046</v>
      </c>
      <c r="J53" s="1525">
        <v>3810.8561016025205</v>
      </c>
      <c r="K53" s="1525">
        <v>6980.3925520899375</v>
      </c>
      <c r="L53" s="1543">
        <v>1233.0482761770415</v>
      </c>
      <c r="M53" s="1542">
        <v>31.445173095429709</v>
      </c>
      <c r="N53" s="1523">
        <v>-67.64379857695161</v>
      </c>
      <c r="P53" s="1514"/>
      <c r="Q53" s="1514"/>
      <c r="R53" s="1514"/>
      <c r="S53" s="1514"/>
      <c r="T53" s="1514"/>
      <c r="U53" s="1514"/>
      <c r="V53" s="1514"/>
      <c r="W53" s="1514"/>
      <c r="X53" s="1514"/>
      <c r="Y53" s="1514"/>
      <c r="Z53" s="1514"/>
      <c r="AA53" s="1514"/>
    </row>
    <row r="54" spans="3:27">
      <c r="C54" s="1527"/>
      <c r="D54" s="1526"/>
      <c r="E54" s="1526"/>
      <c r="F54" s="1526"/>
      <c r="G54" s="1526" t="s">
        <v>1308</v>
      </c>
      <c r="H54" s="1525">
        <v>-433.12544532483878</v>
      </c>
      <c r="I54" s="1525">
        <v>-2054.5839147351044</v>
      </c>
      <c r="J54" s="1525">
        <v>-1521.3110176505832</v>
      </c>
      <c r="K54" s="1525">
        <v>-3342.0863276369168</v>
      </c>
      <c r="L54" s="1543">
        <v>-727.56434606700213</v>
      </c>
      <c r="M54" s="1542">
        <v>251.2402778621373</v>
      </c>
      <c r="N54" s="1523">
        <v>-52.175174068573654</v>
      </c>
      <c r="P54" s="1514"/>
      <c r="Q54" s="1514"/>
      <c r="R54" s="1514"/>
      <c r="S54" s="1514"/>
      <c r="T54" s="1514"/>
      <c r="U54" s="1514"/>
      <c r="V54" s="1514"/>
      <c r="W54" s="1514"/>
      <c r="X54" s="1514"/>
      <c r="Y54" s="1514"/>
      <c r="Z54" s="1514"/>
      <c r="AA54" s="1514"/>
    </row>
    <row r="55" spans="3:27">
      <c r="C55" s="1527"/>
      <c r="D55" s="1526"/>
      <c r="E55" s="1526" t="s">
        <v>1307</v>
      </c>
      <c r="F55" s="1526"/>
      <c r="G55" s="1526"/>
      <c r="H55" s="1525">
        <v>15308.300000000008</v>
      </c>
      <c r="I55" s="1525">
        <v>-13339.899999999989</v>
      </c>
      <c r="J55" s="1525">
        <v>8696.9</v>
      </c>
      <c r="K55" s="1525">
        <v>10637.700000000006</v>
      </c>
      <c r="L55" s="1543">
        <v>10713.800000000003</v>
      </c>
      <c r="M55" s="1524">
        <v>-43.188335739435502</v>
      </c>
      <c r="N55" s="1523">
        <v>23.191022088330371</v>
      </c>
      <c r="P55" s="1514"/>
      <c r="Q55" s="1514"/>
      <c r="R55" s="1514"/>
      <c r="S55" s="1514"/>
      <c r="T55" s="1514"/>
      <c r="U55" s="1514"/>
      <c r="V55" s="1514"/>
      <c r="W55" s="1514"/>
      <c r="X55" s="1514"/>
      <c r="Y55" s="1514"/>
      <c r="Z55" s="1514"/>
      <c r="AA55" s="1514"/>
    </row>
    <row r="56" spans="3:27">
      <c r="C56" s="1527"/>
      <c r="D56" s="1526"/>
      <c r="E56" s="1526"/>
      <c r="F56" s="1526" t="s">
        <v>1300</v>
      </c>
      <c r="G56" s="1526"/>
      <c r="H56" s="1525">
        <v>-145.1</v>
      </c>
      <c r="I56" s="1525">
        <v>-178.6</v>
      </c>
      <c r="J56" s="1525">
        <v>3.8</v>
      </c>
      <c r="K56" s="1525">
        <v>27.099999999999994</v>
      </c>
      <c r="L56" s="1543">
        <v>2.5</v>
      </c>
      <c r="M56" s="1524">
        <v>-102.61888352860096</v>
      </c>
      <c r="N56" s="1523">
        <v>-34.210526315789465</v>
      </c>
      <c r="P56" s="1514"/>
      <c r="Q56" s="1514"/>
      <c r="R56" s="1514"/>
      <c r="S56" s="1514"/>
      <c r="T56" s="1514"/>
      <c r="U56" s="1514"/>
      <c r="V56" s="1514"/>
      <c r="W56" s="1514"/>
      <c r="X56" s="1514"/>
      <c r="Y56" s="1514"/>
      <c r="Z56" s="1514"/>
      <c r="AA56" s="1514"/>
    </row>
    <row r="57" spans="3:27">
      <c r="C57" s="1527"/>
      <c r="D57" s="1526"/>
      <c r="E57" s="1526"/>
      <c r="F57" s="1526" t="s">
        <v>1299</v>
      </c>
      <c r="G57" s="1526"/>
      <c r="H57" s="1525">
        <v>15453.400000000009</v>
      </c>
      <c r="I57" s="1525">
        <v>-13161.299999999988</v>
      </c>
      <c r="J57" s="1525">
        <v>8693.1</v>
      </c>
      <c r="K57" s="1525">
        <v>10610.600000000006</v>
      </c>
      <c r="L57" s="1543">
        <v>10711.300000000003</v>
      </c>
      <c r="M57" s="1524">
        <v>-43.746360024331238</v>
      </c>
      <c r="N57" s="1523">
        <v>23.216113929438322</v>
      </c>
      <c r="P57" s="1514"/>
      <c r="Q57" s="1514"/>
      <c r="R57" s="1514"/>
      <c r="S57" s="1514"/>
      <c r="T57" s="1514"/>
      <c r="U57" s="1514"/>
      <c r="V57" s="1514"/>
      <c r="W57" s="1514"/>
      <c r="X57" s="1514"/>
      <c r="Y57" s="1514"/>
      <c r="Z57" s="1514"/>
      <c r="AA57" s="1514"/>
    </row>
    <row r="58" spans="3:27">
      <c r="C58" s="1527"/>
      <c r="D58" s="1526"/>
      <c r="E58" s="1526" t="s">
        <v>1306</v>
      </c>
      <c r="F58" s="1526"/>
      <c r="G58" s="1526"/>
      <c r="H58" s="1525">
        <v>828.83</v>
      </c>
      <c r="I58" s="1525">
        <v>-17.220000000000027</v>
      </c>
      <c r="J58" s="1525">
        <v>577.29999999999995</v>
      </c>
      <c r="K58" s="1525">
        <v>191.39</v>
      </c>
      <c r="L58" s="1543">
        <v>287.88000000000005</v>
      </c>
      <c r="M58" s="1542">
        <v>-30.347598421871794</v>
      </c>
      <c r="N58" s="1523">
        <v>-50.133379525376739</v>
      </c>
      <c r="P58" s="1514"/>
      <c r="Q58" s="1514"/>
      <c r="R58" s="1514"/>
      <c r="S58" s="1514"/>
      <c r="T58" s="1514"/>
      <c r="U58" s="1514"/>
      <c r="V58" s="1514"/>
      <c r="W58" s="1514"/>
      <c r="X58" s="1514"/>
      <c r="Y58" s="1514"/>
      <c r="Z58" s="1514"/>
      <c r="AA58" s="1514"/>
    </row>
    <row r="59" spans="3:27">
      <c r="C59" s="1539" t="s">
        <v>1305</v>
      </c>
      <c r="D59" s="1538"/>
      <c r="E59" s="1538"/>
      <c r="F59" s="1538"/>
      <c r="G59" s="1538"/>
      <c r="H59" s="1537">
        <v>-21294.630285830121</v>
      </c>
      <c r="I59" s="1537">
        <v>-127001.33281961514</v>
      </c>
      <c r="J59" s="1537">
        <v>-94703.1</v>
      </c>
      <c r="K59" s="1537">
        <v>-151312.07584744133</v>
      </c>
      <c r="L59" s="1536">
        <v>-40494.118184136052</v>
      </c>
      <c r="M59" s="1535">
        <v>344.72760845731784</v>
      </c>
      <c r="N59" s="1541">
        <v>-57.240979245519895</v>
      </c>
      <c r="P59" s="1514"/>
      <c r="Q59" s="1514"/>
      <c r="R59" s="1514"/>
      <c r="S59" s="1514"/>
      <c r="T59" s="1514"/>
      <c r="U59" s="1514"/>
      <c r="V59" s="1514"/>
      <c r="W59" s="1514"/>
      <c r="X59" s="1514"/>
      <c r="Y59" s="1514"/>
      <c r="Z59" s="1514"/>
      <c r="AA59" s="1514"/>
    </row>
    <row r="60" spans="3:27">
      <c r="C60" s="1533" t="s">
        <v>965</v>
      </c>
      <c r="D60" s="1532" t="s">
        <v>1304</v>
      </c>
      <c r="E60" s="1532"/>
      <c r="F60" s="1532"/>
      <c r="G60" s="1532"/>
      <c r="H60" s="1531">
        <v>31125.580285830132</v>
      </c>
      <c r="I60" s="1531">
        <v>114621.62281961518</v>
      </c>
      <c r="J60" s="1531">
        <v>18075.8</v>
      </c>
      <c r="K60" s="1531">
        <v>94549.275847441342</v>
      </c>
      <c r="L60" s="1540">
        <v>74505.008184136008</v>
      </c>
      <c r="M60" s="1530">
        <v>-41.926223273565832</v>
      </c>
      <c r="N60" s="1529">
        <v>312.18097226200786</v>
      </c>
      <c r="P60" s="1514"/>
      <c r="Q60" s="1514"/>
      <c r="R60" s="1514"/>
      <c r="S60" s="1514"/>
      <c r="T60" s="1514"/>
      <c r="U60" s="1514"/>
      <c r="V60" s="1514"/>
      <c r="W60" s="1514"/>
      <c r="X60" s="1514"/>
      <c r="Y60" s="1514"/>
      <c r="Z60" s="1514"/>
      <c r="AA60" s="1514"/>
    </row>
    <row r="61" spans="3:27">
      <c r="C61" s="1539" t="s">
        <v>1303</v>
      </c>
      <c r="D61" s="1538"/>
      <c r="E61" s="1538"/>
      <c r="F61" s="1538"/>
      <c r="G61" s="1538"/>
      <c r="H61" s="1537">
        <v>9830.9500000000116</v>
      </c>
      <c r="I61" s="1537">
        <v>-12379.709999999963</v>
      </c>
      <c r="J61" s="1537">
        <v>-76627.3</v>
      </c>
      <c r="K61" s="1537">
        <v>-56762.799999999988</v>
      </c>
      <c r="L61" s="1536">
        <v>34010.889999999956</v>
      </c>
      <c r="M61" s="1535">
        <v>-879.44959541041214</v>
      </c>
      <c r="N61" s="1534">
        <v>-144.38482107551741</v>
      </c>
      <c r="P61" s="1514"/>
      <c r="Q61" s="1514"/>
      <c r="R61" s="1514"/>
      <c r="S61" s="1514"/>
      <c r="T61" s="1514"/>
      <c r="U61" s="1514"/>
      <c r="V61" s="1514"/>
      <c r="W61" s="1514"/>
      <c r="X61" s="1514"/>
      <c r="Y61" s="1514"/>
      <c r="Z61" s="1514"/>
      <c r="AA61" s="1514"/>
    </row>
    <row r="62" spans="3:27">
      <c r="C62" s="1533" t="s">
        <v>1302</v>
      </c>
      <c r="D62" s="1532"/>
      <c r="E62" s="1532"/>
      <c r="F62" s="1532"/>
      <c r="G62" s="1532"/>
      <c r="H62" s="1531">
        <v>-9830.9500000000262</v>
      </c>
      <c r="I62" s="1531">
        <v>12379.709999999963</v>
      </c>
      <c r="J62" s="1531">
        <v>76627.3</v>
      </c>
      <c r="K62" s="1531">
        <v>56762.800000000017</v>
      </c>
      <c r="L62" s="1531">
        <v>-34010.889999999941</v>
      </c>
      <c r="M62" s="1530">
        <v>-879.44959541041101</v>
      </c>
      <c r="N62" s="1529">
        <v>-144.38482107551738</v>
      </c>
      <c r="P62" s="1514"/>
      <c r="Q62" s="1514"/>
      <c r="R62" s="1514"/>
      <c r="S62" s="1514"/>
      <c r="T62" s="1514"/>
      <c r="U62" s="1514"/>
      <c r="V62" s="1514"/>
      <c r="W62" s="1514"/>
      <c r="X62" s="1514"/>
      <c r="Y62" s="1514"/>
      <c r="Z62" s="1514"/>
      <c r="AA62" s="1514"/>
    </row>
    <row r="63" spans="3:27">
      <c r="C63" s="1527"/>
      <c r="D63" s="1526" t="s">
        <v>1301</v>
      </c>
      <c r="E63" s="1526"/>
      <c r="F63" s="1526"/>
      <c r="G63" s="1526"/>
      <c r="H63" s="1525">
        <v>-9677.550000000032</v>
      </c>
      <c r="I63" s="1525">
        <v>13350.429999999964</v>
      </c>
      <c r="J63" s="1525">
        <v>76627.3</v>
      </c>
      <c r="K63" s="1525">
        <v>57644.100000000006</v>
      </c>
      <c r="L63" s="1525">
        <v>-34010.979999999938</v>
      </c>
      <c r="M63" s="1524">
        <v>-891.80474396928719</v>
      </c>
      <c r="N63" s="1523">
        <v>-144.3849385271306</v>
      </c>
      <c r="P63" s="1514"/>
      <c r="Q63" s="1514"/>
      <c r="R63" s="1514"/>
      <c r="S63" s="1514"/>
      <c r="T63" s="1514"/>
      <c r="U63" s="1514"/>
      <c r="V63" s="1514"/>
      <c r="W63" s="1514"/>
      <c r="X63" s="1514"/>
      <c r="Y63" s="1514"/>
      <c r="Z63" s="1514"/>
      <c r="AA63" s="1514"/>
    </row>
    <row r="64" spans="3:27">
      <c r="C64" s="1527"/>
      <c r="D64" s="1526"/>
      <c r="E64" s="1526" t="s">
        <v>1300</v>
      </c>
      <c r="F64" s="1526"/>
      <c r="G64" s="1526"/>
      <c r="H64" s="1525">
        <v>-10835.600000000015</v>
      </c>
      <c r="I64" s="1525">
        <v>-25781.810000000019</v>
      </c>
      <c r="J64" s="1525">
        <v>106081.8</v>
      </c>
      <c r="K64" s="1525">
        <v>80857.49000000002</v>
      </c>
      <c r="L64" s="1525">
        <v>-28552.839999999946</v>
      </c>
      <c r="M64" s="1524">
        <v>-1079.0117759976361</v>
      </c>
      <c r="N64" s="1523">
        <v>-126.91587058288975</v>
      </c>
      <c r="P64" s="1514"/>
      <c r="Q64" s="1514"/>
      <c r="R64" s="1514"/>
      <c r="S64" s="1514"/>
      <c r="T64" s="1514"/>
      <c r="U64" s="1514"/>
      <c r="V64" s="1514"/>
      <c r="W64" s="1514"/>
      <c r="X64" s="1514"/>
      <c r="Y64" s="1514"/>
      <c r="Z64" s="1514"/>
      <c r="AA64" s="1514"/>
    </row>
    <row r="65" spans="3:27">
      <c r="C65" s="1527"/>
      <c r="D65" s="1526"/>
      <c r="E65" s="1526" t="s">
        <v>1299</v>
      </c>
      <c r="F65" s="1526"/>
      <c r="G65" s="1526"/>
      <c r="H65" s="1525">
        <v>1158.0499999999884</v>
      </c>
      <c r="I65" s="1525">
        <v>39132.239999999976</v>
      </c>
      <c r="J65" s="1525">
        <v>-29454.5</v>
      </c>
      <c r="K65" s="1525">
        <v>-23213.390000000014</v>
      </c>
      <c r="L65" s="1525">
        <v>-5458.1399999999849</v>
      </c>
      <c r="M65" s="1524">
        <v>-2643.4566728552563</v>
      </c>
      <c r="N65" s="1528">
        <v>-81.469249180940153</v>
      </c>
      <c r="P65" s="1514"/>
      <c r="Q65" s="1514"/>
      <c r="R65" s="1514"/>
      <c r="S65" s="1514"/>
      <c r="T65" s="1514"/>
      <c r="U65" s="1514"/>
      <c r="V65" s="1514"/>
      <c r="W65" s="1514"/>
      <c r="X65" s="1514"/>
      <c r="Y65" s="1514"/>
      <c r="Z65" s="1514"/>
      <c r="AA65" s="1514"/>
    </row>
    <row r="66" spans="3:27">
      <c r="C66" s="1527"/>
      <c r="D66" s="1526" t="s">
        <v>1298</v>
      </c>
      <c r="E66" s="1526"/>
      <c r="F66" s="1526"/>
      <c r="G66" s="1526"/>
      <c r="H66" s="1525">
        <v>-153.40000000000015</v>
      </c>
      <c r="I66" s="1525">
        <v>-970.71999999999991</v>
      </c>
      <c r="J66" s="1525">
        <v>0</v>
      </c>
      <c r="K66" s="1525">
        <v>-881.30000000000007</v>
      </c>
      <c r="L66" s="1525">
        <v>8.9999999999953673E-2</v>
      </c>
      <c r="M66" s="1524" t="s">
        <v>147</v>
      </c>
      <c r="N66" s="1523" t="s">
        <v>147</v>
      </c>
      <c r="P66" s="1514"/>
      <c r="Q66" s="1514"/>
      <c r="R66" s="1514"/>
      <c r="S66" s="1514"/>
      <c r="T66" s="1514"/>
      <c r="U66" s="1514"/>
      <c r="V66" s="1514"/>
      <c r="W66" s="1514"/>
      <c r="X66" s="1514"/>
      <c r="Y66" s="1514"/>
      <c r="Z66" s="1514"/>
      <c r="AA66" s="1514"/>
    </row>
    <row r="67" spans="3:27" ht="16.5" thickBot="1">
      <c r="C67" s="1522" t="s">
        <v>1297</v>
      </c>
      <c r="D67" s="1521"/>
      <c r="E67" s="1520"/>
      <c r="F67" s="1520"/>
      <c r="G67" s="1520"/>
      <c r="H67" s="1519">
        <v>5477.349999999984</v>
      </c>
      <c r="I67" s="1519">
        <v>-960.19000000003143</v>
      </c>
      <c r="J67" s="1519">
        <v>85324.2</v>
      </c>
      <c r="K67" s="1519">
        <v>67400.500000000029</v>
      </c>
      <c r="L67" s="1519">
        <v>-23297.089999999938</v>
      </c>
      <c r="M67" s="1518">
        <v>1457.7642473093786</v>
      </c>
      <c r="N67" s="1517">
        <v>-127.30419974637903</v>
      </c>
      <c r="P67" s="1514"/>
      <c r="Q67" s="1514"/>
      <c r="R67" s="1514"/>
      <c r="S67" s="1514"/>
      <c r="T67" s="1514"/>
      <c r="U67" s="1514"/>
      <c r="V67" s="1514"/>
      <c r="W67" s="1514"/>
      <c r="X67" s="1514"/>
      <c r="Y67" s="1514"/>
      <c r="Z67" s="1514"/>
      <c r="AA67" s="1514"/>
    </row>
    <row r="68" spans="3:27" ht="20.25" customHeight="1" thickTop="1">
      <c r="C68" s="2395" t="s">
        <v>1296</v>
      </c>
      <c r="D68" s="2395"/>
      <c r="E68" s="2395"/>
      <c r="F68" s="2395"/>
      <c r="G68" s="2395"/>
      <c r="H68" s="2395"/>
      <c r="I68" s="2395"/>
      <c r="J68" s="2395"/>
      <c r="K68" s="2395"/>
      <c r="L68" s="2395"/>
      <c r="M68" s="2395"/>
      <c r="N68" s="2395"/>
      <c r="P68" s="1514"/>
      <c r="Q68" s="1514"/>
      <c r="R68" s="1514"/>
      <c r="S68" s="1514"/>
      <c r="T68" s="1514"/>
      <c r="U68" s="1514"/>
      <c r="V68" s="1514"/>
      <c r="W68" s="1514"/>
    </row>
    <row r="69" spans="3:27">
      <c r="C69" s="2396" t="s">
        <v>1295</v>
      </c>
      <c r="D69" s="2396"/>
      <c r="E69" s="2396"/>
      <c r="F69" s="2396"/>
      <c r="G69" s="2396"/>
      <c r="H69" s="2396"/>
      <c r="I69" s="2396"/>
      <c r="J69" s="2396"/>
      <c r="K69" s="2396"/>
      <c r="L69" s="2396"/>
      <c r="M69" s="2396"/>
      <c r="N69" s="2396"/>
      <c r="P69" s="1514"/>
      <c r="Q69" s="1514"/>
      <c r="R69" s="1514"/>
      <c r="S69" s="1514"/>
      <c r="T69" s="1514"/>
      <c r="U69" s="1514"/>
      <c r="V69" s="1514"/>
      <c r="W69" s="1514"/>
    </row>
    <row r="70" spans="3:27">
      <c r="C70" s="1516" t="s">
        <v>119</v>
      </c>
      <c r="P70" s="1514"/>
      <c r="Q70" s="1514"/>
      <c r="R70" s="1514"/>
      <c r="S70" s="1514"/>
      <c r="T70" s="1514"/>
      <c r="U70" s="1514"/>
      <c r="V70" s="1514"/>
      <c r="W70" s="1514"/>
    </row>
    <row r="71" spans="3:27">
      <c r="H71" s="1515"/>
      <c r="I71" s="1515"/>
      <c r="J71" s="1515"/>
      <c r="K71" s="1515"/>
      <c r="L71" s="1515"/>
      <c r="M71" s="1515"/>
      <c r="N71" s="1515"/>
      <c r="P71" s="1514"/>
      <c r="Q71" s="1514"/>
      <c r="R71" s="1514"/>
      <c r="S71" s="1514"/>
      <c r="T71" s="1514"/>
      <c r="U71" s="1514"/>
      <c r="V71" s="1514"/>
      <c r="W71" s="1514"/>
    </row>
    <row r="72" spans="3:27">
      <c r="I72" s="1514"/>
      <c r="K72" s="1514"/>
      <c r="P72" s="1514"/>
      <c r="Q72" s="1514"/>
      <c r="R72" s="1514"/>
      <c r="S72" s="1514"/>
      <c r="T72" s="1514"/>
      <c r="U72" s="1514"/>
      <c r="V72" s="1514"/>
      <c r="W72" s="1514"/>
    </row>
    <row r="73" spans="3:27">
      <c r="I73" s="1514"/>
      <c r="K73" s="1514"/>
      <c r="P73" s="1514"/>
      <c r="Q73" s="1514"/>
      <c r="R73" s="1514"/>
      <c r="S73" s="1514"/>
      <c r="T73" s="1514"/>
      <c r="U73" s="1514"/>
      <c r="V73" s="1514"/>
      <c r="W73" s="1514"/>
    </row>
    <row r="74" spans="3:27">
      <c r="I74" s="1514"/>
      <c r="K74" s="1514"/>
      <c r="P74" s="1514"/>
      <c r="Q74" s="1514"/>
      <c r="R74" s="1514"/>
      <c r="S74" s="1514"/>
      <c r="T74" s="1514"/>
      <c r="U74" s="1514"/>
      <c r="V74" s="1514"/>
      <c r="W74" s="1514"/>
    </row>
    <row r="75" spans="3:27">
      <c r="I75" s="1514"/>
      <c r="J75" s="1513" t="s">
        <v>119</v>
      </c>
      <c r="K75" s="1514"/>
      <c r="P75" s="1514"/>
      <c r="Q75" s="1514"/>
      <c r="R75" s="1514"/>
      <c r="S75" s="1514"/>
      <c r="T75" s="1514"/>
      <c r="U75" s="1514"/>
      <c r="V75" s="1514"/>
      <c r="W75" s="1514"/>
    </row>
    <row r="76" spans="3:27">
      <c r="I76" s="1514"/>
      <c r="K76" s="1514"/>
      <c r="M76" s="1513" t="s">
        <v>119</v>
      </c>
      <c r="P76" s="1514"/>
      <c r="Q76" s="1514"/>
      <c r="R76" s="1514"/>
      <c r="S76" s="1514"/>
      <c r="T76" s="1514"/>
      <c r="U76" s="1514"/>
      <c r="V76" s="1514"/>
      <c r="W76" s="1514"/>
    </row>
    <row r="77" spans="3:27">
      <c r="I77" s="1514"/>
      <c r="K77" s="1514"/>
      <c r="P77" s="1514"/>
      <c r="Q77" s="1514"/>
      <c r="R77" s="1514"/>
      <c r="S77" s="1514"/>
      <c r="T77" s="1514"/>
      <c r="U77" s="1514"/>
      <c r="V77" s="1514"/>
      <c r="W77" s="1514"/>
    </row>
    <row r="78" spans="3:27">
      <c r="I78" s="1514"/>
      <c r="K78" s="1514"/>
      <c r="P78" s="1514"/>
      <c r="Q78" s="1514"/>
      <c r="R78" s="1514"/>
      <c r="S78" s="1514"/>
      <c r="T78" s="1514"/>
      <c r="U78" s="1514"/>
      <c r="V78" s="1514"/>
      <c r="W78" s="1514"/>
    </row>
    <row r="79" spans="3:27">
      <c r="I79" s="1514"/>
      <c r="K79" s="1514"/>
      <c r="P79" s="1514"/>
      <c r="Q79" s="1514"/>
      <c r="R79" s="1514"/>
      <c r="S79" s="1514"/>
      <c r="T79" s="1514"/>
      <c r="U79" s="1514"/>
      <c r="V79" s="1514"/>
      <c r="W79" s="1514"/>
    </row>
    <row r="80" spans="3:27">
      <c r="I80" s="1514"/>
      <c r="K80" s="1514"/>
      <c r="P80" s="1514"/>
      <c r="Q80" s="1514"/>
      <c r="R80" s="1514"/>
      <c r="S80" s="1514"/>
      <c r="T80" s="1514"/>
      <c r="U80" s="1514"/>
      <c r="V80" s="1514"/>
      <c r="W80" s="1514"/>
    </row>
    <row r="81" spans="9:23">
      <c r="I81" s="1514"/>
      <c r="K81" s="1514"/>
      <c r="P81" s="1514"/>
      <c r="Q81" s="1514"/>
      <c r="R81" s="1514"/>
      <c r="S81" s="1514"/>
      <c r="T81" s="1514"/>
      <c r="U81" s="1514"/>
      <c r="V81" s="1514"/>
      <c r="W81" s="1514"/>
    </row>
    <row r="82" spans="9:23">
      <c r="I82" s="1514"/>
      <c r="K82" s="1514"/>
      <c r="P82" s="1514"/>
      <c r="Q82" s="1514"/>
      <c r="R82" s="1514"/>
      <c r="S82" s="1514"/>
      <c r="T82" s="1514"/>
      <c r="U82" s="1514"/>
      <c r="V82" s="1514"/>
      <c r="W82" s="1514"/>
    </row>
    <row r="83" spans="9:23">
      <c r="I83" s="1514"/>
      <c r="K83" s="1514"/>
      <c r="P83" s="1514"/>
      <c r="Q83" s="1514"/>
      <c r="R83" s="1514"/>
      <c r="S83" s="1514"/>
      <c r="T83" s="1514"/>
      <c r="U83" s="1514"/>
      <c r="V83" s="1514"/>
      <c r="W83" s="1514"/>
    </row>
    <row r="84" spans="9:23">
      <c r="I84" s="1514"/>
      <c r="K84" s="1514"/>
      <c r="P84" s="1514"/>
      <c r="Q84" s="1514"/>
      <c r="R84" s="1514"/>
      <c r="S84" s="1514"/>
      <c r="T84" s="1514"/>
      <c r="U84" s="1514"/>
      <c r="V84" s="1514"/>
      <c r="W84" s="1514"/>
    </row>
    <row r="85" spans="9:23">
      <c r="I85" s="1514"/>
      <c r="K85" s="1514"/>
      <c r="P85" s="1514"/>
      <c r="Q85" s="1514"/>
      <c r="R85" s="1514"/>
      <c r="S85" s="1514"/>
      <c r="T85" s="1514"/>
      <c r="U85" s="1514"/>
      <c r="V85" s="1514"/>
      <c r="W85" s="1514"/>
    </row>
    <row r="86" spans="9:23">
      <c r="I86" s="1514"/>
      <c r="K86" s="1514"/>
      <c r="P86" s="1514"/>
      <c r="Q86" s="1514"/>
      <c r="R86" s="1514"/>
      <c r="S86" s="1514"/>
      <c r="T86" s="1514"/>
      <c r="U86" s="1514"/>
      <c r="V86" s="1514"/>
      <c r="W86" s="1514"/>
    </row>
    <row r="87" spans="9:23">
      <c r="I87" s="1514"/>
      <c r="K87" s="1514"/>
      <c r="P87" s="1514"/>
      <c r="Q87" s="1514"/>
      <c r="R87" s="1514"/>
      <c r="S87" s="1514"/>
      <c r="T87" s="1514"/>
      <c r="U87" s="1514"/>
      <c r="V87" s="1514"/>
      <c r="W87" s="1514"/>
    </row>
    <row r="88" spans="9:23">
      <c r="I88" s="1514"/>
      <c r="K88" s="1514"/>
      <c r="P88" s="1514"/>
      <c r="Q88" s="1514"/>
      <c r="R88" s="1514"/>
      <c r="S88" s="1514"/>
      <c r="T88" s="1514"/>
      <c r="U88" s="1514"/>
      <c r="V88" s="1514"/>
      <c r="W88" s="1514"/>
    </row>
    <row r="89" spans="9:23">
      <c r="I89" s="1514"/>
      <c r="K89" s="1514"/>
      <c r="P89" s="1514"/>
      <c r="Q89" s="1514"/>
      <c r="R89" s="1514"/>
      <c r="S89" s="1514"/>
      <c r="T89" s="1514"/>
      <c r="U89" s="1514"/>
      <c r="V89" s="1514"/>
      <c r="W89" s="1514"/>
    </row>
    <row r="90" spans="9:23">
      <c r="I90" s="1514"/>
      <c r="K90" s="1514"/>
      <c r="P90" s="1514"/>
      <c r="Q90" s="1514"/>
      <c r="R90" s="1514"/>
      <c r="S90" s="1514"/>
      <c r="T90" s="1514"/>
      <c r="U90" s="1514"/>
      <c r="V90" s="1514"/>
      <c r="W90" s="1514"/>
    </row>
    <row r="91" spans="9:23">
      <c r="I91" s="1514"/>
      <c r="K91" s="1514"/>
      <c r="P91" s="1514"/>
      <c r="Q91" s="1514"/>
      <c r="R91" s="1514"/>
      <c r="S91" s="1514"/>
      <c r="T91" s="1514"/>
      <c r="U91" s="1514"/>
      <c r="V91" s="1514"/>
      <c r="W91" s="1514"/>
    </row>
    <row r="92" spans="9:23">
      <c r="I92" s="1514"/>
      <c r="K92" s="1514"/>
      <c r="P92" s="1514"/>
      <c r="Q92" s="1514"/>
      <c r="R92" s="1514"/>
      <c r="S92" s="1514"/>
      <c r="T92" s="1514"/>
      <c r="U92" s="1514"/>
      <c r="V92" s="1514"/>
      <c r="W92" s="1514"/>
    </row>
    <row r="93" spans="9:23">
      <c r="I93" s="1514"/>
      <c r="K93" s="1514"/>
      <c r="P93" s="1514"/>
      <c r="Q93" s="1514"/>
      <c r="R93" s="1514"/>
      <c r="S93" s="1514"/>
      <c r="T93" s="1514"/>
      <c r="U93" s="1514"/>
      <c r="V93" s="1514"/>
      <c r="W93" s="1514"/>
    </row>
    <row r="94" spans="9:23">
      <c r="I94" s="1514"/>
      <c r="K94" s="1514"/>
      <c r="P94" s="1514"/>
      <c r="Q94" s="1514"/>
      <c r="R94" s="1514"/>
      <c r="S94" s="1514"/>
      <c r="T94" s="1514"/>
      <c r="U94" s="1514"/>
      <c r="V94" s="1514"/>
      <c r="W94" s="1514"/>
    </row>
    <row r="95" spans="9:23">
      <c r="I95" s="1514"/>
      <c r="K95" s="1514"/>
      <c r="P95" s="1514"/>
      <c r="Q95" s="1514"/>
      <c r="R95" s="1514"/>
      <c r="S95" s="1514"/>
      <c r="T95" s="1514"/>
      <c r="U95" s="1514"/>
      <c r="V95" s="1514"/>
      <c r="W95" s="1514"/>
    </row>
    <row r="96" spans="9:23">
      <c r="I96" s="1514"/>
      <c r="K96" s="1514"/>
      <c r="P96" s="1514"/>
      <c r="Q96" s="1514"/>
      <c r="R96" s="1514"/>
      <c r="S96" s="1514"/>
      <c r="T96" s="1514"/>
      <c r="U96" s="1514"/>
      <c r="V96" s="1514"/>
      <c r="W96" s="1514"/>
    </row>
    <row r="97" spans="9:23">
      <c r="I97" s="1514"/>
      <c r="K97" s="1514"/>
      <c r="P97" s="1514"/>
      <c r="Q97" s="1514"/>
      <c r="R97" s="1514"/>
      <c r="S97" s="1514"/>
      <c r="T97" s="1514"/>
      <c r="U97" s="1514"/>
      <c r="V97" s="1514"/>
      <c r="W97" s="1514"/>
    </row>
    <row r="98" spans="9:23">
      <c r="I98" s="1514"/>
      <c r="K98" s="1514"/>
      <c r="P98" s="1514"/>
      <c r="Q98" s="1514"/>
      <c r="R98" s="1514"/>
      <c r="S98" s="1514"/>
      <c r="T98" s="1514"/>
      <c r="U98" s="1514"/>
      <c r="V98" s="1514"/>
      <c r="W98" s="1514"/>
    </row>
    <row r="99" spans="9:23">
      <c r="I99" s="1514"/>
      <c r="K99" s="1514"/>
      <c r="P99" s="1514"/>
      <c r="Q99" s="1514"/>
      <c r="R99" s="1514"/>
      <c r="S99" s="1514"/>
      <c r="T99" s="1514"/>
      <c r="U99" s="1514"/>
      <c r="V99" s="1514"/>
      <c r="W99" s="1514"/>
    </row>
    <row r="100" spans="9:23">
      <c r="I100" s="1514"/>
      <c r="K100" s="1514"/>
      <c r="P100" s="1514"/>
      <c r="Q100" s="1514"/>
      <c r="R100" s="1514"/>
      <c r="S100" s="1514"/>
      <c r="T100" s="1514"/>
      <c r="U100" s="1514"/>
      <c r="V100" s="1514"/>
      <c r="W100" s="1514"/>
    </row>
    <row r="101" spans="9:23">
      <c r="I101" s="1514"/>
      <c r="K101" s="1514"/>
      <c r="P101" s="1514"/>
      <c r="Q101" s="1514"/>
      <c r="R101" s="1514"/>
      <c r="S101" s="1514"/>
      <c r="T101" s="1514"/>
      <c r="U101" s="1514"/>
      <c r="V101" s="1514"/>
      <c r="W101" s="1514"/>
    </row>
    <row r="102" spans="9:23">
      <c r="I102" s="1514"/>
      <c r="K102" s="1514"/>
      <c r="P102" s="1514"/>
      <c r="Q102" s="1514"/>
      <c r="R102" s="1514"/>
      <c r="S102" s="1514"/>
      <c r="T102" s="1514"/>
      <c r="U102" s="1514"/>
      <c r="V102" s="1514"/>
      <c r="W102" s="1514"/>
    </row>
    <row r="103" spans="9:23">
      <c r="I103" s="1514"/>
      <c r="K103" s="1514"/>
      <c r="P103" s="1514"/>
      <c r="Q103" s="1514"/>
      <c r="R103" s="1514"/>
      <c r="S103" s="1514"/>
      <c r="T103" s="1514"/>
      <c r="U103" s="1514"/>
      <c r="V103" s="1514"/>
      <c r="W103" s="1514"/>
    </row>
    <row r="104" spans="9:23">
      <c r="I104" s="1514"/>
      <c r="K104" s="1514"/>
      <c r="P104" s="1514"/>
      <c r="Q104" s="1514"/>
      <c r="R104" s="1514"/>
      <c r="S104" s="1514"/>
      <c r="T104" s="1514"/>
      <c r="U104" s="1514"/>
      <c r="V104" s="1514"/>
      <c r="W104" s="1514"/>
    </row>
    <row r="105" spans="9:23">
      <c r="I105" s="1514"/>
      <c r="K105" s="1514"/>
      <c r="P105" s="1514"/>
      <c r="Q105" s="1514"/>
      <c r="R105" s="1514"/>
      <c r="S105" s="1514"/>
      <c r="T105" s="1514"/>
      <c r="U105" s="1514"/>
      <c r="V105" s="1514"/>
      <c r="W105" s="1514"/>
    </row>
    <row r="106" spans="9:23">
      <c r="I106" s="1514"/>
      <c r="K106" s="1514"/>
      <c r="P106" s="1514"/>
      <c r="Q106" s="1514"/>
      <c r="R106" s="1514"/>
      <c r="S106" s="1514"/>
      <c r="T106" s="1514"/>
      <c r="U106" s="1514"/>
      <c r="V106" s="1514"/>
      <c r="W106" s="1514"/>
    </row>
    <row r="107" spans="9:23">
      <c r="I107" s="1514"/>
      <c r="K107" s="1514"/>
      <c r="P107" s="1514"/>
      <c r="Q107" s="1514"/>
      <c r="R107" s="1514"/>
      <c r="S107" s="1514"/>
      <c r="T107" s="1514"/>
      <c r="U107" s="1514"/>
      <c r="V107" s="1514"/>
      <c r="W107" s="1514"/>
    </row>
    <row r="108" spans="9:23">
      <c r="I108" s="1514"/>
      <c r="K108" s="1514"/>
      <c r="P108" s="1514"/>
      <c r="Q108" s="1514"/>
      <c r="R108" s="1514"/>
      <c r="S108" s="1514"/>
      <c r="T108" s="1514"/>
      <c r="U108" s="1514"/>
      <c r="V108" s="1514"/>
      <c r="W108" s="1514"/>
    </row>
    <row r="109" spans="9:23">
      <c r="I109" s="1514"/>
      <c r="K109" s="1514"/>
      <c r="P109" s="1514"/>
      <c r="Q109" s="1514"/>
      <c r="R109" s="1514"/>
      <c r="S109" s="1514"/>
      <c r="T109" s="1514"/>
      <c r="U109" s="1514"/>
      <c r="V109" s="1514"/>
      <c r="W109" s="1514"/>
    </row>
    <row r="110" spans="9:23">
      <c r="I110" s="1514"/>
      <c r="K110" s="1514"/>
      <c r="P110" s="1514"/>
      <c r="Q110" s="1514"/>
      <c r="R110" s="1514"/>
      <c r="S110" s="1514"/>
      <c r="T110" s="1514"/>
      <c r="U110" s="1514"/>
      <c r="V110" s="1514"/>
      <c r="W110" s="1514"/>
    </row>
    <row r="111" spans="9:23">
      <c r="I111" s="1514"/>
      <c r="K111" s="1514"/>
      <c r="P111" s="1514"/>
      <c r="Q111" s="1514"/>
      <c r="R111" s="1514"/>
      <c r="S111" s="1514"/>
      <c r="T111" s="1514"/>
      <c r="U111" s="1514"/>
      <c r="V111" s="1514"/>
      <c r="W111" s="1514"/>
    </row>
    <row r="112" spans="9:23">
      <c r="I112" s="1514"/>
      <c r="K112" s="1514"/>
      <c r="P112" s="1514"/>
      <c r="Q112" s="1514"/>
      <c r="R112" s="1514"/>
      <c r="S112" s="1514"/>
      <c r="T112" s="1514"/>
      <c r="U112" s="1514"/>
      <c r="V112" s="1514"/>
      <c r="W112" s="1514"/>
    </row>
    <row r="113" spans="9:23">
      <c r="I113" s="1514"/>
      <c r="K113" s="1514"/>
      <c r="P113" s="1514"/>
      <c r="Q113" s="1514"/>
      <c r="R113" s="1514"/>
      <c r="S113" s="1514"/>
      <c r="T113" s="1514"/>
      <c r="U113" s="1514"/>
      <c r="V113" s="1514"/>
      <c r="W113" s="1514"/>
    </row>
    <row r="114" spans="9:23">
      <c r="I114" s="1514"/>
      <c r="K114" s="1514"/>
      <c r="P114" s="1514"/>
      <c r="Q114" s="1514"/>
      <c r="R114" s="1514"/>
      <c r="S114" s="1514"/>
      <c r="T114" s="1514"/>
      <c r="U114" s="1514"/>
      <c r="V114" s="1514"/>
      <c r="W114" s="1514"/>
    </row>
    <row r="115" spans="9:23">
      <c r="I115" s="1514"/>
      <c r="K115" s="1514"/>
      <c r="P115" s="1514"/>
      <c r="Q115" s="1514"/>
      <c r="R115" s="1514"/>
      <c r="S115" s="1514"/>
      <c r="T115" s="1514"/>
      <c r="U115" s="1514"/>
      <c r="V115" s="1514"/>
      <c r="W115" s="1514"/>
    </row>
    <row r="116" spans="9:23">
      <c r="I116" s="1514"/>
      <c r="K116" s="1514"/>
    </row>
    <row r="117" spans="9:23">
      <c r="I117" s="1514"/>
      <c r="K117" s="1514"/>
    </row>
    <row r="118" spans="9:23">
      <c r="I118" s="1514"/>
      <c r="K118" s="1514"/>
    </row>
    <row r="119" spans="9:23">
      <c r="I119" s="1514"/>
      <c r="K119" s="1514"/>
    </row>
    <row r="120" spans="9:23">
      <c r="I120" s="1514"/>
      <c r="K120" s="1514"/>
    </row>
    <row r="121" spans="9:23">
      <c r="I121" s="1514"/>
      <c r="K121" s="1514"/>
    </row>
    <row r="122" spans="9:23">
      <c r="I122" s="1514"/>
      <c r="K122" s="1514"/>
    </row>
    <row r="123" spans="9:23">
      <c r="I123" s="1514"/>
      <c r="K123" s="1514"/>
    </row>
    <row r="124" spans="9:23">
      <c r="I124" s="1514"/>
      <c r="K124" s="1514"/>
    </row>
    <row r="125" spans="9:23">
      <c r="I125" s="1514"/>
      <c r="K125" s="1514"/>
    </row>
    <row r="126" spans="9:23">
      <c r="I126" s="1514"/>
      <c r="K126" s="1514"/>
    </row>
    <row r="127" spans="9:23">
      <c r="I127" s="1514"/>
      <c r="K127" s="1514"/>
    </row>
    <row r="128" spans="9:23">
      <c r="I128" s="1514"/>
      <c r="K128" s="1514"/>
    </row>
    <row r="129" spans="9:11">
      <c r="I129" s="1514"/>
      <c r="K129" s="1514"/>
    </row>
    <row r="130" spans="9:11">
      <c r="I130" s="1514"/>
      <c r="K130" s="1514"/>
    </row>
    <row r="131" spans="9:11">
      <c r="I131" s="1514"/>
      <c r="K131" s="1514"/>
    </row>
    <row r="132" spans="9:11">
      <c r="I132" s="1514"/>
      <c r="K132" s="1514"/>
    </row>
    <row r="133" spans="9:11">
      <c r="I133" s="1514"/>
      <c r="K133" s="1514"/>
    </row>
    <row r="134" spans="9:11">
      <c r="I134" s="1514"/>
      <c r="K134" s="1514"/>
    </row>
    <row r="135" spans="9:11">
      <c r="I135" s="1514"/>
      <c r="K135" s="1514"/>
    </row>
    <row r="136" spans="9:11">
      <c r="I136" s="1514"/>
      <c r="K136" s="1514"/>
    </row>
    <row r="137" spans="9:11">
      <c r="I137" s="1514"/>
      <c r="K137" s="1514"/>
    </row>
    <row r="138" spans="9:11">
      <c r="I138" s="1514"/>
      <c r="K138" s="1514"/>
    </row>
    <row r="139" spans="9:11">
      <c r="I139" s="1514"/>
      <c r="K139" s="1514"/>
    </row>
    <row r="140" spans="9:11">
      <c r="I140" s="1514"/>
      <c r="K140" s="1514"/>
    </row>
    <row r="141" spans="9:11">
      <c r="I141" s="1514"/>
      <c r="K141" s="1514"/>
    </row>
    <row r="142" spans="9:11">
      <c r="I142" s="1514"/>
      <c r="K142" s="1514"/>
    </row>
    <row r="143" spans="9:11">
      <c r="I143" s="1514"/>
      <c r="K143" s="1514"/>
    </row>
    <row r="144" spans="9:11">
      <c r="I144" s="1514"/>
      <c r="K144" s="1514"/>
    </row>
    <row r="145" spans="9:11">
      <c r="I145" s="1514"/>
      <c r="K145" s="1514"/>
    </row>
    <row r="146" spans="9:11">
      <c r="I146" s="1514"/>
      <c r="K146" s="1514"/>
    </row>
    <row r="147" spans="9:11">
      <c r="I147" s="1514"/>
      <c r="K147" s="1514"/>
    </row>
    <row r="148" spans="9:11">
      <c r="I148" s="1514"/>
      <c r="K148" s="1514"/>
    </row>
    <row r="149" spans="9:11">
      <c r="I149" s="1514"/>
      <c r="K149" s="1514"/>
    </row>
    <row r="150" spans="9:11">
      <c r="I150" s="1514"/>
      <c r="K150" s="1514"/>
    </row>
    <row r="151" spans="9:11">
      <c r="I151" s="1514"/>
      <c r="K151" s="1514"/>
    </row>
    <row r="152" spans="9:11">
      <c r="I152" s="1514"/>
      <c r="K152" s="1514"/>
    </row>
    <row r="153" spans="9:11">
      <c r="I153" s="1514"/>
      <c r="K153" s="1514"/>
    </row>
    <row r="154" spans="9:11">
      <c r="I154" s="1514"/>
      <c r="K154" s="1514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topLeftCell="B1" zoomScaleSheetLayoutView="100" workbookViewId="0">
      <selection activeCell="X13" sqref="X13"/>
    </sheetView>
  </sheetViews>
  <sheetFormatPr defaultRowHeight="15.75"/>
  <cols>
    <col min="1" max="1" width="4.28515625" style="1552" customWidth="1"/>
    <col min="2" max="3" width="3.7109375" style="1552" customWidth="1"/>
    <col min="4" max="4" width="4.42578125" style="1552" customWidth="1"/>
    <col min="5" max="5" width="4.5703125" style="1552" customWidth="1"/>
    <col min="6" max="6" width="24.85546875" style="1552" customWidth="1"/>
    <col min="7" max="11" width="14.5703125" style="1552" customWidth="1"/>
    <col min="12" max="12" width="13.28515625" style="1552" customWidth="1"/>
    <col min="13" max="13" width="14" style="1552" customWidth="1"/>
    <col min="14" max="223" width="9.140625" style="1552"/>
    <col min="224" max="224" width="4.28515625" style="1552" customWidth="1"/>
    <col min="225" max="225" width="3.28515625" style="1552" customWidth="1"/>
    <col min="226" max="226" width="2.85546875" style="1552" customWidth="1"/>
    <col min="227" max="227" width="3.42578125" style="1552" customWidth="1"/>
    <col min="228" max="228" width="3.28515625" style="1552" customWidth="1"/>
    <col min="229" max="229" width="3.5703125" style="1552" customWidth="1"/>
    <col min="230" max="230" width="16.5703125" style="1552" customWidth="1"/>
    <col min="231" max="231" width="8.140625" style="1552" customWidth="1"/>
    <col min="232" max="232" width="8.5703125" style="1552" customWidth="1"/>
    <col min="233" max="233" width="7.7109375" style="1552" customWidth="1"/>
    <col min="234" max="234" width="8.140625" style="1552" customWidth="1"/>
    <col min="235" max="235" width="8.42578125" style="1552" customWidth="1"/>
    <col min="236" max="236" width="9" style="1552" bestFit="1" customWidth="1"/>
    <col min="237" max="237" width="8.7109375" style="1552" bestFit="1" customWidth="1"/>
    <col min="238" max="479" width="9.140625" style="1552"/>
    <col min="480" max="480" width="4.28515625" style="1552" customWidth="1"/>
    <col min="481" max="481" width="3.28515625" style="1552" customWidth="1"/>
    <col min="482" max="482" width="2.85546875" style="1552" customWidth="1"/>
    <col min="483" max="483" width="3.42578125" style="1552" customWidth="1"/>
    <col min="484" max="484" width="3.28515625" style="1552" customWidth="1"/>
    <col min="485" max="485" width="3.5703125" style="1552" customWidth="1"/>
    <col min="486" max="486" width="16.5703125" style="1552" customWidth="1"/>
    <col min="487" max="487" width="8.140625" style="1552" customWidth="1"/>
    <col min="488" max="488" width="8.5703125" style="1552" customWidth="1"/>
    <col min="489" max="489" width="7.7109375" style="1552" customWidth="1"/>
    <col min="490" max="490" width="8.140625" style="1552" customWidth="1"/>
    <col min="491" max="491" width="8.42578125" style="1552" customWidth="1"/>
    <col min="492" max="492" width="9" style="1552" bestFit="1" customWidth="1"/>
    <col min="493" max="493" width="8.7109375" style="1552" bestFit="1" customWidth="1"/>
    <col min="494" max="735" width="9.140625" style="1552"/>
    <col min="736" max="736" width="4.28515625" style="1552" customWidth="1"/>
    <col min="737" max="737" width="3.28515625" style="1552" customWidth="1"/>
    <col min="738" max="738" width="2.85546875" style="1552" customWidth="1"/>
    <col min="739" max="739" width="3.42578125" style="1552" customWidth="1"/>
    <col min="740" max="740" width="3.28515625" style="1552" customWidth="1"/>
    <col min="741" max="741" width="3.5703125" style="1552" customWidth="1"/>
    <col min="742" max="742" width="16.5703125" style="1552" customWidth="1"/>
    <col min="743" max="743" width="8.140625" style="1552" customWidth="1"/>
    <col min="744" max="744" width="8.5703125" style="1552" customWidth="1"/>
    <col min="745" max="745" width="7.7109375" style="1552" customWidth="1"/>
    <col min="746" max="746" width="8.140625" style="1552" customWidth="1"/>
    <col min="747" max="747" width="8.42578125" style="1552" customWidth="1"/>
    <col min="748" max="748" width="9" style="1552" bestFit="1" customWidth="1"/>
    <col min="749" max="749" width="8.7109375" style="1552" bestFit="1" customWidth="1"/>
    <col min="750" max="991" width="9.140625" style="1552"/>
    <col min="992" max="992" width="4.28515625" style="1552" customWidth="1"/>
    <col min="993" max="993" width="3.28515625" style="1552" customWidth="1"/>
    <col min="994" max="994" width="2.85546875" style="1552" customWidth="1"/>
    <col min="995" max="995" width="3.42578125" style="1552" customWidth="1"/>
    <col min="996" max="996" width="3.28515625" style="1552" customWidth="1"/>
    <col min="997" max="997" width="3.5703125" style="1552" customWidth="1"/>
    <col min="998" max="998" width="16.5703125" style="1552" customWidth="1"/>
    <col min="999" max="999" width="8.140625" style="1552" customWidth="1"/>
    <col min="1000" max="1000" width="8.5703125" style="1552" customWidth="1"/>
    <col min="1001" max="1001" width="7.7109375" style="1552" customWidth="1"/>
    <col min="1002" max="1002" width="8.140625" style="1552" customWidth="1"/>
    <col min="1003" max="1003" width="8.42578125" style="1552" customWidth="1"/>
    <col min="1004" max="1004" width="9" style="1552" bestFit="1" customWidth="1"/>
    <col min="1005" max="1005" width="8.7109375" style="1552" bestFit="1" customWidth="1"/>
    <col min="1006" max="1247" width="9.140625" style="1552"/>
    <col min="1248" max="1248" width="4.28515625" style="1552" customWidth="1"/>
    <col min="1249" max="1249" width="3.28515625" style="1552" customWidth="1"/>
    <col min="1250" max="1250" width="2.85546875" style="1552" customWidth="1"/>
    <col min="1251" max="1251" width="3.42578125" style="1552" customWidth="1"/>
    <col min="1252" max="1252" width="3.28515625" style="1552" customWidth="1"/>
    <col min="1253" max="1253" width="3.5703125" style="1552" customWidth="1"/>
    <col min="1254" max="1254" width="16.5703125" style="1552" customWidth="1"/>
    <col min="1255" max="1255" width="8.140625" style="1552" customWidth="1"/>
    <col min="1256" max="1256" width="8.5703125" style="1552" customWidth="1"/>
    <col min="1257" max="1257" width="7.7109375" style="1552" customWidth="1"/>
    <col min="1258" max="1258" width="8.140625" style="1552" customWidth="1"/>
    <col min="1259" max="1259" width="8.42578125" style="1552" customWidth="1"/>
    <col min="1260" max="1260" width="9" style="1552" bestFit="1" customWidth="1"/>
    <col min="1261" max="1261" width="8.7109375" style="1552" bestFit="1" customWidth="1"/>
    <col min="1262" max="1503" width="9.140625" style="1552"/>
    <col min="1504" max="1504" width="4.28515625" style="1552" customWidth="1"/>
    <col min="1505" max="1505" width="3.28515625" style="1552" customWidth="1"/>
    <col min="1506" max="1506" width="2.85546875" style="1552" customWidth="1"/>
    <col min="1507" max="1507" width="3.42578125" style="1552" customWidth="1"/>
    <col min="1508" max="1508" width="3.28515625" style="1552" customWidth="1"/>
    <col min="1509" max="1509" width="3.5703125" style="1552" customWidth="1"/>
    <col min="1510" max="1510" width="16.5703125" style="1552" customWidth="1"/>
    <col min="1511" max="1511" width="8.140625" style="1552" customWidth="1"/>
    <col min="1512" max="1512" width="8.5703125" style="1552" customWidth="1"/>
    <col min="1513" max="1513" width="7.7109375" style="1552" customWidth="1"/>
    <col min="1514" max="1514" width="8.140625" style="1552" customWidth="1"/>
    <col min="1515" max="1515" width="8.42578125" style="1552" customWidth="1"/>
    <col min="1516" max="1516" width="9" style="1552" bestFit="1" customWidth="1"/>
    <col min="1517" max="1517" width="8.7109375" style="1552" bestFit="1" customWidth="1"/>
    <col min="1518" max="1759" width="9.140625" style="1552"/>
    <col min="1760" max="1760" width="4.28515625" style="1552" customWidth="1"/>
    <col min="1761" max="1761" width="3.28515625" style="1552" customWidth="1"/>
    <col min="1762" max="1762" width="2.85546875" style="1552" customWidth="1"/>
    <col min="1763" max="1763" width="3.42578125" style="1552" customWidth="1"/>
    <col min="1764" max="1764" width="3.28515625" style="1552" customWidth="1"/>
    <col min="1765" max="1765" width="3.5703125" style="1552" customWidth="1"/>
    <col min="1766" max="1766" width="16.5703125" style="1552" customWidth="1"/>
    <col min="1767" max="1767" width="8.140625" style="1552" customWidth="1"/>
    <col min="1768" max="1768" width="8.5703125" style="1552" customWidth="1"/>
    <col min="1769" max="1769" width="7.7109375" style="1552" customWidth="1"/>
    <col min="1770" max="1770" width="8.140625" style="1552" customWidth="1"/>
    <col min="1771" max="1771" width="8.42578125" style="1552" customWidth="1"/>
    <col min="1772" max="1772" width="9" style="1552" bestFit="1" customWidth="1"/>
    <col min="1773" max="1773" width="8.7109375" style="1552" bestFit="1" customWidth="1"/>
    <col min="1774" max="2015" width="9.140625" style="1552"/>
    <col min="2016" max="2016" width="4.28515625" style="1552" customWidth="1"/>
    <col min="2017" max="2017" width="3.28515625" style="1552" customWidth="1"/>
    <col min="2018" max="2018" width="2.85546875" style="1552" customWidth="1"/>
    <col min="2019" max="2019" width="3.42578125" style="1552" customWidth="1"/>
    <col min="2020" max="2020" width="3.28515625" style="1552" customWidth="1"/>
    <col min="2021" max="2021" width="3.5703125" style="1552" customWidth="1"/>
    <col min="2022" max="2022" width="16.5703125" style="1552" customWidth="1"/>
    <col min="2023" max="2023" width="8.140625" style="1552" customWidth="1"/>
    <col min="2024" max="2024" width="8.5703125" style="1552" customWidth="1"/>
    <col min="2025" max="2025" width="7.7109375" style="1552" customWidth="1"/>
    <col min="2026" max="2026" width="8.140625" style="1552" customWidth="1"/>
    <col min="2027" max="2027" width="8.42578125" style="1552" customWidth="1"/>
    <col min="2028" max="2028" width="9" style="1552" bestFit="1" customWidth="1"/>
    <col min="2029" max="2029" width="8.7109375" style="1552" bestFit="1" customWidth="1"/>
    <col min="2030" max="2271" width="9.140625" style="1552"/>
    <col min="2272" max="2272" width="4.28515625" style="1552" customWidth="1"/>
    <col min="2273" max="2273" width="3.28515625" style="1552" customWidth="1"/>
    <col min="2274" max="2274" width="2.85546875" style="1552" customWidth="1"/>
    <col min="2275" max="2275" width="3.42578125" style="1552" customWidth="1"/>
    <col min="2276" max="2276" width="3.28515625" style="1552" customWidth="1"/>
    <col min="2277" max="2277" width="3.5703125" style="1552" customWidth="1"/>
    <col min="2278" max="2278" width="16.5703125" style="1552" customWidth="1"/>
    <col min="2279" max="2279" width="8.140625" style="1552" customWidth="1"/>
    <col min="2280" max="2280" width="8.5703125" style="1552" customWidth="1"/>
    <col min="2281" max="2281" width="7.7109375" style="1552" customWidth="1"/>
    <col min="2282" max="2282" width="8.140625" style="1552" customWidth="1"/>
    <col min="2283" max="2283" width="8.42578125" style="1552" customWidth="1"/>
    <col min="2284" max="2284" width="9" style="1552" bestFit="1" customWidth="1"/>
    <col min="2285" max="2285" width="8.7109375" style="1552" bestFit="1" customWidth="1"/>
    <col min="2286" max="2527" width="9.140625" style="1552"/>
    <col min="2528" max="2528" width="4.28515625" style="1552" customWidth="1"/>
    <col min="2529" max="2529" width="3.28515625" style="1552" customWidth="1"/>
    <col min="2530" max="2530" width="2.85546875" style="1552" customWidth="1"/>
    <col min="2531" max="2531" width="3.42578125" style="1552" customWidth="1"/>
    <col min="2532" max="2532" width="3.28515625" style="1552" customWidth="1"/>
    <col min="2533" max="2533" width="3.5703125" style="1552" customWidth="1"/>
    <col min="2534" max="2534" width="16.5703125" style="1552" customWidth="1"/>
    <col min="2535" max="2535" width="8.140625" style="1552" customWidth="1"/>
    <col min="2536" max="2536" width="8.5703125" style="1552" customWidth="1"/>
    <col min="2537" max="2537" width="7.7109375" style="1552" customWidth="1"/>
    <col min="2538" max="2538" width="8.140625" style="1552" customWidth="1"/>
    <col min="2539" max="2539" width="8.42578125" style="1552" customWidth="1"/>
    <col min="2540" max="2540" width="9" style="1552" bestFit="1" customWidth="1"/>
    <col min="2541" max="2541" width="8.7109375" style="1552" bestFit="1" customWidth="1"/>
    <col min="2542" max="2783" width="9.140625" style="1552"/>
    <col min="2784" max="2784" width="4.28515625" style="1552" customWidth="1"/>
    <col min="2785" max="2785" width="3.28515625" style="1552" customWidth="1"/>
    <col min="2786" max="2786" width="2.85546875" style="1552" customWidth="1"/>
    <col min="2787" max="2787" width="3.42578125" style="1552" customWidth="1"/>
    <col min="2788" max="2788" width="3.28515625" style="1552" customWidth="1"/>
    <col min="2789" max="2789" width="3.5703125" style="1552" customWidth="1"/>
    <col min="2790" max="2790" width="16.5703125" style="1552" customWidth="1"/>
    <col min="2791" max="2791" width="8.140625" style="1552" customWidth="1"/>
    <col min="2792" max="2792" width="8.5703125" style="1552" customWidth="1"/>
    <col min="2793" max="2793" width="7.7109375" style="1552" customWidth="1"/>
    <col min="2794" max="2794" width="8.140625" style="1552" customWidth="1"/>
    <col min="2795" max="2795" width="8.42578125" style="1552" customWidth="1"/>
    <col min="2796" max="2796" width="9" style="1552" bestFit="1" customWidth="1"/>
    <col min="2797" max="2797" width="8.7109375" style="1552" bestFit="1" customWidth="1"/>
    <col min="2798" max="3039" width="9.140625" style="1552"/>
    <col min="3040" max="3040" width="4.28515625" style="1552" customWidth="1"/>
    <col min="3041" max="3041" width="3.28515625" style="1552" customWidth="1"/>
    <col min="3042" max="3042" width="2.85546875" style="1552" customWidth="1"/>
    <col min="3043" max="3043" width="3.42578125" style="1552" customWidth="1"/>
    <col min="3044" max="3044" width="3.28515625" style="1552" customWidth="1"/>
    <col min="3045" max="3045" width="3.5703125" style="1552" customWidth="1"/>
    <col min="3046" max="3046" width="16.5703125" style="1552" customWidth="1"/>
    <col min="3047" max="3047" width="8.140625" style="1552" customWidth="1"/>
    <col min="3048" max="3048" width="8.5703125" style="1552" customWidth="1"/>
    <col min="3049" max="3049" width="7.7109375" style="1552" customWidth="1"/>
    <col min="3050" max="3050" width="8.140625" style="1552" customWidth="1"/>
    <col min="3051" max="3051" width="8.42578125" style="1552" customWidth="1"/>
    <col min="3052" max="3052" width="9" style="1552" bestFit="1" customWidth="1"/>
    <col min="3053" max="3053" width="8.7109375" style="1552" bestFit="1" customWidth="1"/>
    <col min="3054" max="3295" width="9.140625" style="1552"/>
    <col min="3296" max="3296" width="4.28515625" style="1552" customWidth="1"/>
    <col min="3297" max="3297" width="3.28515625" style="1552" customWidth="1"/>
    <col min="3298" max="3298" width="2.85546875" style="1552" customWidth="1"/>
    <col min="3299" max="3299" width="3.42578125" style="1552" customWidth="1"/>
    <col min="3300" max="3300" width="3.28515625" style="1552" customWidth="1"/>
    <col min="3301" max="3301" width="3.5703125" style="1552" customWidth="1"/>
    <col min="3302" max="3302" width="16.5703125" style="1552" customWidth="1"/>
    <col min="3303" max="3303" width="8.140625" style="1552" customWidth="1"/>
    <col min="3304" max="3304" width="8.5703125" style="1552" customWidth="1"/>
    <col min="3305" max="3305" width="7.7109375" style="1552" customWidth="1"/>
    <col min="3306" max="3306" width="8.140625" style="1552" customWidth="1"/>
    <col min="3307" max="3307" width="8.42578125" style="1552" customWidth="1"/>
    <col min="3308" max="3308" width="9" style="1552" bestFit="1" customWidth="1"/>
    <col min="3309" max="3309" width="8.7109375" style="1552" bestFit="1" customWidth="1"/>
    <col min="3310" max="3551" width="9.140625" style="1552"/>
    <col min="3552" max="3552" width="4.28515625" style="1552" customWidth="1"/>
    <col min="3553" max="3553" width="3.28515625" style="1552" customWidth="1"/>
    <col min="3554" max="3554" width="2.85546875" style="1552" customWidth="1"/>
    <col min="3555" max="3555" width="3.42578125" style="1552" customWidth="1"/>
    <col min="3556" max="3556" width="3.28515625" style="1552" customWidth="1"/>
    <col min="3557" max="3557" width="3.5703125" style="1552" customWidth="1"/>
    <col min="3558" max="3558" width="16.5703125" style="1552" customWidth="1"/>
    <col min="3559" max="3559" width="8.140625" style="1552" customWidth="1"/>
    <col min="3560" max="3560" width="8.5703125" style="1552" customWidth="1"/>
    <col min="3561" max="3561" width="7.7109375" style="1552" customWidth="1"/>
    <col min="3562" max="3562" width="8.140625" style="1552" customWidth="1"/>
    <col min="3563" max="3563" width="8.42578125" style="1552" customWidth="1"/>
    <col min="3564" max="3564" width="9" style="1552" bestFit="1" customWidth="1"/>
    <col min="3565" max="3565" width="8.7109375" style="1552" bestFit="1" customWidth="1"/>
    <col min="3566" max="3807" width="9.140625" style="1552"/>
    <col min="3808" max="3808" width="4.28515625" style="1552" customWidth="1"/>
    <col min="3809" max="3809" width="3.28515625" style="1552" customWidth="1"/>
    <col min="3810" max="3810" width="2.85546875" style="1552" customWidth="1"/>
    <col min="3811" max="3811" width="3.42578125" style="1552" customWidth="1"/>
    <col min="3812" max="3812" width="3.28515625" style="1552" customWidth="1"/>
    <col min="3813" max="3813" width="3.5703125" style="1552" customWidth="1"/>
    <col min="3814" max="3814" width="16.5703125" style="1552" customWidth="1"/>
    <col min="3815" max="3815" width="8.140625" style="1552" customWidth="1"/>
    <col min="3816" max="3816" width="8.5703125" style="1552" customWidth="1"/>
    <col min="3817" max="3817" width="7.7109375" style="1552" customWidth="1"/>
    <col min="3818" max="3818" width="8.140625" style="1552" customWidth="1"/>
    <col min="3819" max="3819" width="8.42578125" style="1552" customWidth="1"/>
    <col min="3820" max="3820" width="9" style="1552" bestFit="1" customWidth="1"/>
    <col min="3821" max="3821" width="8.7109375" style="1552" bestFit="1" customWidth="1"/>
    <col min="3822" max="4063" width="9.140625" style="1552"/>
    <col min="4064" max="4064" width="4.28515625" style="1552" customWidth="1"/>
    <col min="4065" max="4065" width="3.28515625" style="1552" customWidth="1"/>
    <col min="4066" max="4066" width="2.85546875" style="1552" customWidth="1"/>
    <col min="4067" max="4067" width="3.42578125" style="1552" customWidth="1"/>
    <col min="4068" max="4068" width="3.28515625" style="1552" customWidth="1"/>
    <col min="4069" max="4069" width="3.5703125" style="1552" customWidth="1"/>
    <col min="4070" max="4070" width="16.5703125" style="1552" customWidth="1"/>
    <col min="4071" max="4071" width="8.140625" style="1552" customWidth="1"/>
    <col min="4072" max="4072" width="8.5703125" style="1552" customWidth="1"/>
    <col min="4073" max="4073" width="7.7109375" style="1552" customWidth="1"/>
    <col min="4074" max="4074" width="8.140625" style="1552" customWidth="1"/>
    <col min="4075" max="4075" width="8.42578125" style="1552" customWidth="1"/>
    <col min="4076" max="4076" width="9" style="1552" bestFit="1" customWidth="1"/>
    <col min="4077" max="4077" width="8.7109375" style="1552" bestFit="1" customWidth="1"/>
    <col min="4078" max="4319" width="9.140625" style="1552"/>
    <col min="4320" max="4320" width="4.28515625" style="1552" customWidth="1"/>
    <col min="4321" max="4321" width="3.28515625" style="1552" customWidth="1"/>
    <col min="4322" max="4322" width="2.85546875" style="1552" customWidth="1"/>
    <col min="4323" max="4323" width="3.42578125" style="1552" customWidth="1"/>
    <col min="4324" max="4324" width="3.28515625" style="1552" customWidth="1"/>
    <col min="4325" max="4325" width="3.5703125" style="1552" customWidth="1"/>
    <col min="4326" max="4326" width="16.5703125" style="1552" customWidth="1"/>
    <col min="4327" max="4327" width="8.140625" style="1552" customWidth="1"/>
    <col min="4328" max="4328" width="8.5703125" style="1552" customWidth="1"/>
    <col min="4329" max="4329" width="7.7109375" style="1552" customWidth="1"/>
    <col min="4330" max="4330" width="8.140625" style="1552" customWidth="1"/>
    <col min="4331" max="4331" width="8.42578125" style="1552" customWidth="1"/>
    <col min="4332" max="4332" width="9" style="1552" bestFit="1" customWidth="1"/>
    <col min="4333" max="4333" width="8.7109375" style="1552" bestFit="1" customWidth="1"/>
    <col min="4334" max="4575" width="9.140625" style="1552"/>
    <col min="4576" max="4576" width="4.28515625" style="1552" customWidth="1"/>
    <col min="4577" max="4577" width="3.28515625" style="1552" customWidth="1"/>
    <col min="4578" max="4578" width="2.85546875" style="1552" customWidth="1"/>
    <col min="4579" max="4579" width="3.42578125" style="1552" customWidth="1"/>
    <col min="4580" max="4580" width="3.28515625" style="1552" customWidth="1"/>
    <col min="4581" max="4581" width="3.5703125" style="1552" customWidth="1"/>
    <col min="4582" max="4582" width="16.5703125" style="1552" customWidth="1"/>
    <col min="4583" max="4583" width="8.140625" style="1552" customWidth="1"/>
    <col min="4584" max="4584" width="8.5703125" style="1552" customWidth="1"/>
    <col min="4585" max="4585" width="7.7109375" style="1552" customWidth="1"/>
    <col min="4586" max="4586" width="8.140625" style="1552" customWidth="1"/>
    <col min="4587" max="4587" width="8.42578125" style="1552" customWidth="1"/>
    <col min="4588" max="4588" width="9" style="1552" bestFit="1" customWidth="1"/>
    <col min="4589" max="4589" width="8.7109375" style="1552" bestFit="1" customWidth="1"/>
    <col min="4590" max="4831" width="9.140625" style="1552"/>
    <col min="4832" max="4832" width="4.28515625" style="1552" customWidth="1"/>
    <col min="4833" max="4833" width="3.28515625" style="1552" customWidth="1"/>
    <col min="4834" max="4834" width="2.85546875" style="1552" customWidth="1"/>
    <col min="4835" max="4835" width="3.42578125" style="1552" customWidth="1"/>
    <col min="4836" max="4836" width="3.28515625" style="1552" customWidth="1"/>
    <col min="4837" max="4837" width="3.5703125" style="1552" customWidth="1"/>
    <col min="4838" max="4838" width="16.5703125" style="1552" customWidth="1"/>
    <col min="4839" max="4839" width="8.140625" style="1552" customWidth="1"/>
    <col min="4840" max="4840" width="8.5703125" style="1552" customWidth="1"/>
    <col min="4841" max="4841" width="7.7109375" style="1552" customWidth="1"/>
    <col min="4842" max="4842" width="8.140625" style="1552" customWidth="1"/>
    <col min="4843" max="4843" width="8.42578125" style="1552" customWidth="1"/>
    <col min="4844" max="4844" width="9" style="1552" bestFit="1" customWidth="1"/>
    <col min="4845" max="4845" width="8.7109375" style="1552" bestFit="1" customWidth="1"/>
    <col min="4846" max="5087" width="9.140625" style="1552"/>
    <col min="5088" max="5088" width="4.28515625" style="1552" customWidth="1"/>
    <col min="5089" max="5089" width="3.28515625" style="1552" customWidth="1"/>
    <col min="5090" max="5090" width="2.85546875" style="1552" customWidth="1"/>
    <col min="5091" max="5091" width="3.42578125" style="1552" customWidth="1"/>
    <col min="5092" max="5092" width="3.28515625" style="1552" customWidth="1"/>
    <col min="5093" max="5093" width="3.5703125" style="1552" customWidth="1"/>
    <col min="5094" max="5094" width="16.5703125" style="1552" customWidth="1"/>
    <col min="5095" max="5095" width="8.140625" style="1552" customWidth="1"/>
    <col min="5096" max="5096" width="8.5703125" style="1552" customWidth="1"/>
    <col min="5097" max="5097" width="7.7109375" style="1552" customWidth="1"/>
    <col min="5098" max="5098" width="8.140625" style="1552" customWidth="1"/>
    <col min="5099" max="5099" width="8.42578125" style="1552" customWidth="1"/>
    <col min="5100" max="5100" width="9" style="1552" bestFit="1" customWidth="1"/>
    <col min="5101" max="5101" width="8.7109375" style="1552" bestFit="1" customWidth="1"/>
    <col min="5102" max="5343" width="9.140625" style="1552"/>
    <col min="5344" max="5344" width="4.28515625" style="1552" customWidth="1"/>
    <col min="5345" max="5345" width="3.28515625" style="1552" customWidth="1"/>
    <col min="5346" max="5346" width="2.85546875" style="1552" customWidth="1"/>
    <col min="5347" max="5347" width="3.42578125" style="1552" customWidth="1"/>
    <col min="5348" max="5348" width="3.28515625" style="1552" customWidth="1"/>
    <col min="5349" max="5349" width="3.5703125" style="1552" customWidth="1"/>
    <col min="5350" max="5350" width="16.5703125" style="1552" customWidth="1"/>
    <col min="5351" max="5351" width="8.140625" style="1552" customWidth="1"/>
    <col min="5352" max="5352" width="8.5703125" style="1552" customWidth="1"/>
    <col min="5353" max="5353" width="7.7109375" style="1552" customWidth="1"/>
    <col min="5354" max="5354" width="8.140625" style="1552" customWidth="1"/>
    <col min="5355" max="5355" width="8.42578125" style="1552" customWidth="1"/>
    <col min="5356" max="5356" width="9" style="1552" bestFit="1" customWidth="1"/>
    <col min="5357" max="5357" width="8.7109375" style="1552" bestFit="1" customWidth="1"/>
    <col min="5358" max="5599" width="9.140625" style="1552"/>
    <col min="5600" max="5600" width="4.28515625" style="1552" customWidth="1"/>
    <col min="5601" max="5601" width="3.28515625" style="1552" customWidth="1"/>
    <col min="5602" max="5602" width="2.85546875" style="1552" customWidth="1"/>
    <col min="5603" max="5603" width="3.42578125" style="1552" customWidth="1"/>
    <col min="5604" max="5604" width="3.28515625" style="1552" customWidth="1"/>
    <col min="5605" max="5605" width="3.5703125" style="1552" customWidth="1"/>
    <col min="5606" max="5606" width="16.5703125" style="1552" customWidth="1"/>
    <col min="5607" max="5607" width="8.140625" style="1552" customWidth="1"/>
    <col min="5608" max="5608" width="8.5703125" style="1552" customWidth="1"/>
    <col min="5609" max="5609" width="7.7109375" style="1552" customWidth="1"/>
    <col min="5610" max="5610" width="8.140625" style="1552" customWidth="1"/>
    <col min="5611" max="5611" width="8.42578125" style="1552" customWidth="1"/>
    <col min="5612" max="5612" width="9" style="1552" bestFit="1" customWidth="1"/>
    <col min="5613" max="5613" width="8.7109375" style="1552" bestFit="1" customWidth="1"/>
    <col min="5614" max="5855" width="9.140625" style="1552"/>
    <col min="5856" max="5856" width="4.28515625" style="1552" customWidth="1"/>
    <col min="5857" max="5857" width="3.28515625" style="1552" customWidth="1"/>
    <col min="5858" max="5858" width="2.85546875" style="1552" customWidth="1"/>
    <col min="5859" max="5859" width="3.42578125" style="1552" customWidth="1"/>
    <col min="5860" max="5860" width="3.28515625" style="1552" customWidth="1"/>
    <col min="5861" max="5861" width="3.5703125" style="1552" customWidth="1"/>
    <col min="5862" max="5862" width="16.5703125" style="1552" customWidth="1"/>
    <col min="5863" max="5863" width="8.140625" style="1552" customWidth="1"/>
    <col min="5864" max="5864" width="8.5703125" style="1552" customWidth="1"/>
    <col min="5865" max="5865" width="7.7109375" style="1552" customWidth="1"/>
    <col min="5866" max="5866" width="8.140625" style="1552" customWidth="1"/>
    <col min="5867" max="5867" width="8.42578125" style="1552" customWidth="1"/>
    <col min="5868" max="5868" width="9" style="1552" bestFit="1" customWidth="1"/>
    <col min="5869" max="5869" width="8.7109375" style="1552" bestFit="1" customWidth="1"/>
    <col min="5870" max="6111" width="9.140625" style="1552"/>
    <col min="6112" max="6112" width="4.28515625" style="1552" customWidth="1"/>
    <col min="6113" max="6113" width="3.28515625" style="1552" customWidth="1"/>
    <col min="6114" max="6114" width="2.85546875" style="1552" customWidth="1"/>
    <col min="6115" max="6115" width="3.42578125" style="1552" customWidth="1"/>
    <col min="6116" max="6116" width="3.28515625" style="1552" customWidth="1"/>
    <col min="6117" max="6117" width="3.5703125" style="1552" customWidth="1"/>
    <col min="6118" max="6118" width="16.5703125" style="1552" customWidth="1"/>
    <col min="6119" max="6119" width="8.140625" style="1552" customWidth="1"/>
    <col min="6120" max="6120" width="8.5703125" style="1552" customWidth="1"/>
    <col min="6121" max="6121" width="7.7109375" style="1552" customWidth="1"/>
    <col min="6122" max="6122" width="8.140625" style="1552" customWidth="1"/>
    <col min="6123" max="6123" width="8.42578125" style="1552" customWidth="1"/>
    <col min="6124" max="6124" width="9" style="1552" bestFit="1" customWidth="1"/>
    <col min="6125" max="6125" width="8.7109375" style="1552" bestFit="1" customWidth="1"/>
    <col min="6126" max="6367" width="9.140625" style="1552"/>
    <col min="6368" max="6368" width="4.28515625" style="1552" customWidth="1"/>
    <col min="6369" max="6369" width="3.28515625" style="1552" customWidth="1"/>
    <col min="6370" max="6370" width="2.85546875" style="1552" customWidth="1"/>
    <col min="6371" max="6371" width="3.42578125" style="1552" customWidth="1"/>
    <col min="6372" max="6372" width="3.28515625" style="1552" customWidth="1"/>
    <col min="6373" max="6373" width="3.5703125" style="1552" customWidth="1"/>
    <col min="6374" max="6374" width="16.5703125" style="1552" customWidth="1"/>
    <col min="6375" max="6375" width="8.140625" style="1552" customWidth="1"/>
    <col min="6376" max="6376" width="8.5703125" style="1552" customWidth="1"/>
    <col min="6377" max="6377" width="7.7109375" style="1552" customWidth="1"/>
    <col min="6378" max="6378" width="8.140625" style="1552" customWidth="1"/>
    <col min="6379" max="6379" width="8.42578125" style="1552" customWidth="1"/>
    <col min="6380" max="6380" width="9" style="1552" bestFit="1" customWidth="1"/>
    <col min="6381" max="6381" width="8.7109375" style="1552" bestFit="1" customWidth="1"/>
    <col min="6382" max="6623" width="9.140625" style="1552"/>
    <col min="6624" max="6624" width="4.28515625" style="1552" customWidth="1"/>
    <col min="6625" max="6625" width="3.28515625" style="1552" customWidth="1"/>
    <col min="6626" max="6626" width="2.85546875" style="1552" customWidth="1"/>
    <col min="6627" max="6627" width="3.42578125" style="1552" customWidth="1"/>
    <col min="6628" max="6628" width="3.28515625" style="1552" customWidth="1"/>
    <col min="6629" max="6629" width="3.5703125" style="1552" customWidth="1"/>
    <col min="6630" max="6630" width="16.5703125" style="1552" customWidth="1"/>
    <col min="6631" max="6631" width="8.140625" style="1552" customWidth="1"/>
    <col min="6632" max="6632" width="8.5703125" style="1552" customWidth="1"/>
    <col min="6633" max="6633" width="7.7109375" style="1552" customWidth="1"/>
    <col min="6634" max="6634" width="8.140625" style="1552" customWidth="1"/>
    <col min="6635" max="6635" width="8.42578125" style="1552" customWidth="1"/>
    <col min="6636" max="6636" width="9" style="1552" bestFit="1" customWidth="1"/>
    <col min="6637" max="6637" width="8.7109375" style="1552" bestFit="1" customWidth="1"/>
    <col min="6638" max="6879" width="9.140625" style="1552"/>
    <col min="6880" max="6880" width="4.28515625" style="1552" customWidth="1"/>
    <col min="6881" max="6881" width="3.28515625" style="1552" customWidth="1"/>
    <col min="6882" max="6882" width="2.85546875" style="1552" customWidth="1"/>
    <col min="6883" max="6883" width="3.42578125" style="1552" customWidth="1"/>
    <col min="6884" max="6884" width="3.28515625" style="1552" customWidth="1"/>
    <col min="6885" max="6885" width="3.5703125" style="1552" customWidth="1"/>
    <col min="6886" max="6886" width="16.5703125" style="1552" customWidth="1"/>
    <col min="6887" max="6887" width="8.140625" style="1552" customWidth="1"/>
    <col min="6888" max="6888" width="8.5703125" style="1552" customWidth="1"/>
    <col min="6889" max="6889" width="7.7109375" style="1552" customWidth="1"/>
    <col min="6890" max="6890" width="8.140625" style="1552" customWidth="1"/>
    <col min="6891" max="6891" width="8.42578125" style="1552" customWidth="1"/>
    <col min="6892" max="6892" width="9" style="1552" bestFit="1" customWidth="1"/>
    <col min="6893" max="6893" width="8.7109375" style="1552" bestFit="1" customWidth="1"/>
    <col min="6894" max="7135" width="9.140625" style="1552"/>
    <col min="7136" max="7136" width="4.28515625" style="1552" customWidth="1"/>
    <col min="7137" max="7137" width="3.28515625" style="1552" customWidth="1"/>
    <col min="7138" max="7138" width="2.85546875" style="1552" customWidth="1"/>
    <col min="7139" max="7139" width="3.42578125" style="1552" customWidth="1"/>
    <col min="7140" max="7140" width="3.28515625" style="1552" customWidth="1"/>
    <col min="7141" max="7141" width="3.5703125" style="1552" customWidth="1"/>
    <col min="7142" max="7142" width="16.5703125" style="1552" customWidth="1"/>
    <col min="7143" max="7143" width="8.140625" style="1552" customWidth="1"/>
    <col min="7144" max="7144" width="8.5703125" style="1552" customWidth="1"/>
    <col min="7145" max="7145" width="7.7109375" style="1552" customWidth="1"/>
    <col min="7146" max="7146" width="8.140625" style="1552" customWidth="1"/>
    <col min="7147" max="7147" width="8.42578125" style="1552" customWidth="1"/>
    <col min="7148" max="7148" width="9" style="1552" bestFit="1" customWidth="1"/>
    <col min="7149" max="7149" width="8.7109375" style="1552" bestFit="1" customWidth="1"/>
    <col min="7150" max="7391" width="9.140625" style="1552"/>
    <col min="7392" max="7392" width="4.28515625" style="1552" customWidth="1"/>
    <col min="7393" max="7393" width="3.28515625" style="1552" customWidth="1"/>
    <col min="7394" max="7394" width="2.85546875" style="1552" customWidth="1"/>
    <col min="7395" max="7395" width="3.42578125" style="1552" customWidth="1"/>
    <col min="7396" max="7396" width="3.28515625" style="1552" customWidth="1"/>
    <col min="7397" max="7397" width="3.5703125" style="1552" customWidth="1"/>
    <col min="7398" max="7398" width="16.5703125" style="1552" customWidth="1"/>
    <col min="7399" max="7399" width="8.140625" style="1552" customWidth="1"/>
    <col min="7400" max="7400" width="8.5703125" style="1552" customWidth="1"/>
    <col min="7401" max="7401" width="7.7109375" style="1552" customWidth="1"/>
    <col min="7402" max="7402" width="8.140625" style="1552" customWidth="1"/>
    <col min="7403" max="7403" width="8.42578125" style="1552" customWidth="1"/>
    <col min="7404" max="7404" width="9" style="1552" bestFit="1" customWidth="1"/>
    <col min="7405" max="7405" width="8.7109375" style="1552" bestFit="1" customWidth="1"/>
    <col min="7406" max="7647" width="9.140625" style="1552"/>
    <col min="7648" max="7648" width="4.28515625" style="1552" customWidth="1"/>
    <col min="7649" max="7649" width="3.28515625" style="1552" customWidth="1"/>
    <col min="7650" max="7650" width="2.85546875" style="1552" customWidth="1"/>
    <col min="7651" max="7651" width="3.42578125" style="1552" customWidth="1"/>
    <col min="7652" max="7652" width="3.28515625" style="1552" customWidth="1"/>
    <col min="7653" max="7653" width="3.5703125" style="1552" customWidth="1"/>
    <col min="7654" max="7654" width="16.5703125" style="1552" customWidth="1"/>
    <col min="7655" max="7655" width="8.140625" style="1552" customWidth="1"/>
    <col min="7656" max="7656" width="8.5703125" style="1552" customWidth="1"/>
    <col min="7657" max="7657" width="7.7109375" style="1552" customWidth="1"/>
    <col min="7658" max="7658" width="8.140625" style="1552" customWidth="1"/>
    <col min="7659" max="7659" width="8.42578125" style="1552" customWidth="1"/>
    <col min="7660" max="7660" width="9" style="1552" bestFit="1" customWidth="1"/>
    <col min="7661" max="7661" width="8.7109375" style="1552" bestFit="1" customWidth="1"/>
    <col min="7662" max="7903" width="9.140625" style="1552"/>
    <col min="7904" max="7904" width="4.28515625" style="1552" customWidth="1"/>
    <col min="7905" max="7905" width="3.28515625" style="1552" customWidth="1"/>
    <col min="7906" max="7906" width="2.85546875" style="1552" customWidth="1"/>
    <col min="7907" max="7907" width="3.42578125" style="1552" customWidth="1"/>
    <col min="7908" max="7908" width="3.28515625" style="1552" customWidth="1"/>
    <col min="7909" max="7909" width="3.5703125" style="1552" customWidth="1"/>
    <col min="7910" max="7910" width="16.5703125" style="1552" customWidth="1"/>
    <col min="7911" max="7911" width="8.140625" style="1552" customWidth="1"/>
    <col min="7912" max="7912" width="8.5703125" style="1552" customWidth="1"/>
    <col min="7913" max="7913" width="7.7109375" style="1552" customWidth="1"/>
    <col min="7914" max="7914" width="8.140625" style="1552" customWidth="1"/>
    <col min="7915" max="7915" width="8.42578125" style="1552" customWidth="1"/>
    <col min="7916" max="7916" width="9" style="1552" bestFit="1" customWidth="1"/>
    <col min="7917" max="7917" width="8.7109375" style="1552" bestFit="1" customWidth="1"/>
    <col min="7918" max="8159" width="9.140625" style="1552"/>
    <col min="8160" max="8160" width="4.28515625" style="1552" customWidth="1"/>
    <col min="8161" max="8161" width="3.28515625" style="1552" customWidth="1"/>
    <col min="8162" max="8162" width="2.85546875" style="1552" customWidth="1"/>
    <col min="8163" max="8163" width="3.42578125" style="1552" customWidth="1"/>
    <col min="8164" max="8164" width="3.28515625" style="1552" customWidth="1"/>
    <col min="8165" max="8165" width="3.5703125" style="1552" customWidth="1"/>
    <col min="8166" max="8166" width="16.5703125" style="1552" customWidth="1"/>
    <col min="8167" max="8167" width="8.140625" style="1552" customWidth="1"/>
    <col min="8168" max="8168" width="8.5703125" style="1552" customWidth="1"/>
    <col min="8169" max="8169" width="7.7109375" style="1552" customWidth="1"/>
    <col min="8170" max="8170" width="8.140625" style="1552" customWidth="1"/>
    <col min="8171" max="8171" width="8.42578125" style="1552" customWidth="1"/>
    <col min="8172" max="8172" width="9" style="1552" bestFit="1" customWidth="1"/>
    <col min="8173" max="8173" width="8.7109375" style="1552" bestFit="1" customWidth="1"/>
    <col min="8174" max="8415" width="9.140625" style="1552"/>
    <col min="8416" max="8416" width="4.28515625" style="1552" customWidth="1"/>
    <col min="8417" max="8417" width="3.28515625" style="1552" customWidth="1"/>
    <col min="8418" max="8418" width="2.85546875" style="1552" customWidth="1"/>
    <col min="8419" max="8419" width="3.42578125" style="1552" customWidth="1"/>
    <col min="8420" max="8420" width="3.28515625" style="1552" customWidth="1"/>
    <col min="8421" max="8421" width="3.5703125" style="1552" customWidth="1"/>
    <col min="8422" max="8422" width="16.5703125" style="1552" customWidth="1"/>
    <col min="8423" max="8423" width="8.140625" style="1552" customWidth="1"/>
    <col min="8424" max="8424" width="8.5703125" style="1552" customWidth="1"/>
    <col min="8425" max="8425" width="7.7109375" style="1552" customWidth="1"/>
    <col min="8426" max="8426" width="8.140625" style="1552" customWidth="1"/>
    <col min="8427" max="8427" width="8.42578125" style="1552" customWidth="1"/>
    <col min="8428" max="8428" width="9" style="1552" bestFit="1" customWidth="1"/>
    <col min="8429" max="8429" width="8.7109375" style="1552" bestFit="1" customWidth="1"/>
    <col min="8430" max="8671" width="9.140625" style="1552"/>
    <col min="8672" max="8672" width="4.28515625" style="1552" customWidth="1"/>
    <col min="8673" max="8673" width="3.28515625" style="1552" customWidth="1"/>
    <col min="8674" max="8674" width="2.85546875" style="1552" customWidth="1"/>
    <col min="8675" max="8675" width="3.42578125" style="1552" customWidth="1"/>
    <col min="8676" max="8676" width="3.28515625" style="1552" customWidth="1"/>
    <col min="8677" max="8677" width="3.5703125" style="1552" customWidth="1"/>
    <col min="8678" max="8678" width="16.5703125" style="1552" customWidth="1"/>
    <col min="8679" max="8679" width="8.140625" style="1552" customWidth="1"/>
    <col min="8680" max="8680" width="8.5703125" style="1552" customWidth="1"/>
    <col min="8681" max="8681" width="7.7109375" style="1552" customWidth="1"/>
    <col min="8682" max="8682" width="8.140625" style="1552" customWidth="1"/>
    <col min="8683" max="8683" width="8.42578125" style="1552" customWidth="1"/>
    <col min="8684" max="8684" width="9" style="1552" bestFit="1" customWidth="1"/>
    <col min="8685" max="8685" width="8.7109375" style="1552" bestFit="1" customWidth="1"/>
    <col min="8686" max="8927" width="9.140625" style="1552"/>
    <col min="8928" max="8928" width="4.28515625" style="1552" customWidth="1"/>
    <col min="8929" max="8929" width="3.28515625" style="1552" customWidth="1"/>
    <col min="8930" max="8930" width="2.85546875" style="1552" customWidth="1"/>
    <col min="8931" max="8931" width="3.42578125" style="1552" customWidth="1"/>
    <col min="8932" max="8932" width="3.28515625" style="1552" customWidth="1"/>
    <col min="8933" max="8933" width="3.5703125" style="1552" customWidth="1"/>
    <col min="8934" max="8934" width="16.5703125" style="1552" customWidth="1"/>
    <col min="8935" max="8935" width="8.140625" style="1552" customWidth="1"/>
    <col min="8936" max="8936" width="8.5703125" style="1552" customWidth="1"/>
    <col min="8937" max="8937" width="7.7109375" style="1552" customWidth="1"/>
    <col min="8938" max="8938" width="8.140625" style="1552" customWidth="1"/>
    <col min="8939" max="8939" width="8.42578125" style="1552" customWidth="1"/>
    <col min="8940" max="8940" width="9" style="1552" bestFit="1" customWidth="1"/>
    <col min="8941" max="8941" width="8.7109375" style="1552" bestFit="1" customWidth="1"/>
    <col min="8942" max="9183" width="9.140625" style="1552"/>
    <col min="9184" max="9184" width="4.28515625" style="1552" customWidth="1"/>
    <col min="9185" max="9185" width="3.28515625" style="1552" customWidth="1"/>
    <col min="9186" max="9186" width="2.85546875" style="1552" customWidth="1"/>
    <col min="9187" max="9187" width="3.42578125" style="1552" customWidth="1"/>
    <col min="9188" max="9188" width="3.28515625" style="1552" customWidth="1"/>
    <col min="9189" max="9189" width="3.5703125" style="1552" customWidth="1"/>
    <col min="9190" max="9190" width="16.5703125" style="1552" customWidth="1"/>
    <col min="9191" max="9191" width="8.140625" style="1552" customWidth="1"/>
    <col min="9192" max="9192" width="8.5703125" style="1552" customWidth="1"/>
    <col min="9193" max="9193" width="7.7109375" style="1552" customWidth="1"/>
    <col min="9194" max="9194" width="8.140625" style="1552" customWidth="1"/>
    <col min="9195" max="9195" width="8.42578125" style="1552" customWidth="1"/>
    <col min="9196" max="9196" width="9" style="1552" bestFit="1" customWidth="1"/>
    <col min="9197" max="9197" width="8.7109375" style="1552" bestFit="1" customWidth="1"/>
    <col min="9198" max="9439" width="9.140625" style="1552"/>
    <col min="9440" max="9440" width="4.28515625" style="1552" customWidth="1"/>
    <col min="9441" max="9441" width="3.28515625" style="1552" customWidth="1"/>
    <col min="9442" max="9442" width="2.85546875" style="1552" customWidth="1"/>
    <col min="9443" max="9443" width="3.42578125" style="1552" customWidth="1"/>
    <col min="9444" max="9444" width="3.28515625" style="1552" customWidth="1"/>
    <col min="9445" max="9445" width="3.5703125" style="1552" customWidth="1"/>
    <col min="9446" max="9446" width="16.5703125" style="1552" customWidth="1"/>
    <col min="9447" max="9447" width="8.140625" style="1552" customWidth="1"/>
    <col min="9448" max="9448" width="8.5703125" style="1552" customWidth="1"/>
    <col min="9449" max="9449" width="7.7109375" style="1552" customWidth="1"/>
    <col min="9450" max="9450" width="8.140625" style="1552" customWidth="1"/>
    <col min="9451" max="9451" width="8.42578125" style="1552" customWidth="1"/>
    <col min="9452" max="9452" width="9" style="1552" bestFit="1" customWidth="1"/>
    <col min="9453" max="9453" width="8.7109375" style="1552" bestFit="1" customWidth="1"/>
    <col min="9454" max="9695" width="9.140625" style="1552"/>
    <col min="9696" max="9696" width="4.28515625" style="1552" customWidth="1"/>
    <col min="9697" max="9697" width="3.28515625" style="1552" customWidth="1"/>
    <col min="9698" max="9698" width="2.85546875" style="1552" customWidth="1"/>
    <col min="9699" max="9699" width="3.42578125" style="1552" customWidth="1"/>
    <col min="9700" max="9700" width="3.28515625" style="1552" customWidth="1"/>
    <col min="9701" max="9701" width="3.5703125" style="1552" customWidth="1"/>
    <col min="9702" max="9702" width="16.5703125" style="1552" customWidth="1"/>
    <col min="9703" max="9703" width="8.140625" style="1552" customWidth="1"/>
    <col min="9704" max="9704" width="8.5703125" style="1552" customWidth="1"/>
    <col min="9705" max="9705" width="7.7109375" style="1552" customWidth="1"/>
    <col min="9706" max="9706" width="8.140625" style="1552" customWidth="1"/>
    <col min="9707" max="9707" width="8.42578125" style="1552" customWidth="1"/>
    <col min="9708" max="9708" width="9" style="1552" bestFit="1" customWidth="1"/>
    <col min="9709" max="9709" width="8.7109375" style="1552" bestFit="1" customWidth="1"/>
    <col min="9710" max="9951" width="9.140625" style="1552"/>
    <col min="9952" max="9952" width="4.28515625" style="1552" customWidth="1"/>
    <col min="9953" max="9953" width="3.28515625" style="1552" customWidth="1"/>
    <col min="9954" max="9954" width="2.85546875" style="1552" customWidth="1"/>
    <col min="9955" max="9955" width="3.42578125" style="1552" customWidth="1"/>
    <col min="9956" max="9956" width="3.28515625" style="1552" customWidth="1"/>
    <col min="9957" max="9957" width="3.5703125" style="1552" customWidth="1"/>
    <col min="9958" max="9958" width="16.5703125" style="1552" customWidth="1"/>
    <col min="9959" max="9959" width="8.140625" style="1552" customWidth="1"/>
    <col min="9960" max="9960" width="8.5703125" style="1552" customWidth="1"/>
    <col min="9961" max="9961" width="7.7109375" style="1552" customWidth="1"/>
    <col min="9962" max="9962" width="8.140625" style="1552" customWidth="1"/>
    <col min="9963" max="9963" width="8.42578125" style="1552" customWidth="1"/>
    <col min="9964" max="9964" width="9" style="1552" bestFit="1" customWidth="1"/>
    <col min="9965" max="9965" width="8.7109375" style="1552" bestFit="1" customWidth="1"/>
    <col min="9966" max="10207" width="9.140625" style="1552"/>
    <col min="10208" max="10208" width="4.28515625" style="1552" customWidth="1"/>
    <col min="10209" max="10209" width="3.28515625" style="1552" customWidth="1"/>
    <col min="10210" max="10210" width="2.85546875" style="1552" customWidth="1"/>
    <col min="10211" max="10211" width="3.42578125" style="1552" customWidth="1"/>
    <col min="10212" max="10212" width="3.28515625" style="1552" customWidth="1"/>
    <col min="10213" max="10213" width="3.5703125" style="1552" customWidth="1"/>
    <col min="10214" max="10214" width="16.5703125" style="1552" customWidth="1"/>
    <col min="10215" max="10215" width="8.140625" style="1552" customWidth="1"/>
    <col min="10216" max="10216" width="8.5703125" style="1552" customWidth="1"/>
    <col min="10217" max="10217" width="7.7109375" style="1552" customWidth="1"/>
    <col min="10218" max="10218" width="8.140625" style="1552" customWidth="1"/>
    <col min="10219" max="10219" width="8.42578125" style="1552" customWidth="1"/>
    <col min="10220" max="10220" width="9" style="1552" bestFit="1" customWidth="1"/>
    <col min="10221" max="10221" width="8.7109375" style="1552" bestFit="1" customWidth="1"/>
    <col min="10222" max="10463" width="9.140625" style="1552"/>
    <col min="10464" max="10464" width="4.28515625" style="1552" customWidth="1"/>
    <col min="10465" max="10465" width="3.28515625" style="1552" customWidth="1"/>
    <col min="10466" max="10466" width="2.85546875" style="1552" customWidth="1"/>
    <col min="10467" max="10467" width="3.42578125" style="1552" customWidth="1"/>
    <col min="10468" max="10468" width="3.28515625" style="1552" customWidth="1"/>
    <col min="10469" max="10469" width="3.5703125" style="1552" customWidth="1"/>
    <col min="10470" max="10470" width="16.5703125" style="1552" customWidth="1"/>
    <col min="10471" max="10471" width="8.140625" style="1552" customWidth="1"/>
    <col min="10472" max="10472" width="8.5703125" style="1552" customWidth="1"/>
    <col min="10473" max="10473" width="7.7109375" style="1552" customWidth="1"/>
    <col min="10474" max="10474" width="8.140625" style="1552" customWidth="1"/>
    <col min="10475" max="10475" width="8.42578125" style="1552" customWidth="1"/>
    <col min="10476" max="10476" width="9" style="1552" bestFit="1" customWidth="1"/>
    <col min="10477" max="10477" width="8.7109375" style="1552" bestFit="1" customWidth="1"/>
    <col min="10478" max="10719" width="9.140625" style="1552"/>
    <col min="10720" max="10720" width="4.28515625" style="1552" customWidth="1"/>
    <col min="10721" max="10721" width="3.28515625" style="1552" customWidth="1"/>
    <col min="10722" max="10722" width="2.85546875" style="1552" customWidth="1"/>
    <col min="10723" max="10723" width="3.42578125" style="1552" customWidth="1"/>
    <col min="10724" max="10724" width="3.28515625" style="1552" customWidth="1"/>
    <col min="10725" max="10725" width="3.5703125" style="1552" customWidth="1"/>
    <col min="10726" max="10726" width="16.5703125" style="1552" customWidth="1"/>
    <col min="10727" max="10727" width="8.140625" style="1552" customWidth="1"/>
    <col min="10728" max="10728" width="8.5703125" style="1552" customWidth="1"/>
    <col min="10729" max="10729" width="7.7109375" style="1552" customWidth="1"/>
    <col min="10730" max="10730" width="8.140625" style="1552" customWidth="1"/>
    <col min="10731" max="10731" width="8.42578125" style="1552" customWidth="1"/>
    <col min="10732" max="10732" width="9" style="1552" bestFit="1" customWidth="1"/>
    <col min="10733" max="10733" width="8.7109375" style="1552" bestFit="1" customWidth="1"/>
    <col min="10734" max="10975" width="9.140625" style="1552"/>
    <col min="10976" max="10976" width="4.28515625" style="1552" customWidth="1"/>
    <col min="10977" max="10977" width="3.28515625" style="1552" customWidth="1"/>
    <col min="10978" max="10978" width="2.85546875" style="1552" customWidth="1"/>
    <col min="10979" max="10979" width="3.42578125" style="1552" customWidth="1"/>
    <col min="10980" max="10980" width="3.28515625" style="1552" customWidth="1"/>
    <col min="10981" max="10981" width="3.5703125" style="1552" customWidth="1"/>
    <col min="10982" max="10982" width="16.5703125" style="1552" customWidth="1"/>
    <col min="10983" max="10983" width="8.140625" style="1552" customWidth="1"/>
    <col min="10984" max="10984" width="8.5703125" style="1552" customWidth="1"/>
    <col min="10985" max="10985" width="7.7109375" style="1552" customWidth="1"/>
    <col min="10986" max="10986" width="8.140625" style="1552" customWidth="1"/>
    <col min="10987" max="10987" width="8.42578125" style="1552" customWidth="1"/>
    <col min="10988" max="10988" width="9" style="1552" bestFit="1" customWidth="1"/>
    <col min="10989" max="10989" width="8.7109375" style="1552" bestFit="1" customWidth="1"/>
    <col min="10990" max="11231" width="9.140625" style="1552"/>
    <col min="11232" max="11232" width="4.28515625" style="1552" customWidth="1"/>
    <col min="11233" max="11233" width="3.28515625" style="1552" customWidth="1"/>
    <col min="11234" max="11234" width="2.85546875" style="1552" customWidth="1"/>
    <col min="11235" max="11235" width="3.42578125" style="1552" customWidth="1"/>
    <col min="11236" max="11236" width="3.28515625" style="1552" customWidth="1"/>
    <col min="11237" max="11237" width="3.5703125" style="1552" customWidth="1"/>
    <col min="11238" max="11238" width="16.5703125" style="1552" customWidth="1"/>
    <col min="11239" max="11239" width="8.140625" style="1552" customWidth="1"/>
    <col min="11240" max="11240" width="8.5703125" style="1552" customWidth="1"/>
    <col min="11241" max="11241" width="7.7109375" style="1552" customWidth="1"/>
    <col min="11242" max="11242" width="8.140625" style="1552" customWidth="1"/>
    <col min="11243" max="11243" width="8.42578125" style="1552" customWidth="1"/>
    <col min="11244" max="11244" width="9" style="1552" bestFit="1" customWidth="1"/>
    <col min="11245" max="11245" width="8.7109375" style="1552" bestFit="1" customWidth="1"/>
    <col min="11246" max="11487" width="9.140625" style="1552"/>
    <col min="11488" max="11488" width="4.28515625" style="1552" customWidth="1"/>
    <col min="11489" max="11489" width="3.28515625" style="1552" customWidth="1"/>
    <col min="11490" max="11490" width="2.85546875" style="1552" customWidth="1"/>
    <col min="11491" max="11491" width="3.42578125" style="1552" customWidth="1"/>
    <col min="11492" max="11492" width="3.28515625" style="1552" customWidth="1"/>
    <col min="11493" max="11493" width="3.5703125" style="1552" customWidth="1"/>
    <col min="11494" max="11494" width="16.5703125" style="1552" customWidth="1"/>
    <col min="11495" max="11495" width="8.140625" style="1552" customWidth="1"/>
    <col min="11496" max="11496" width="8.5703125" style="1552" customWidth="1"/>
    <col min="11497" max="11497" width="7.7109375" style="1552" customWidth="1"/>
    <col min="11498" max="11498" width="8.140625" style="1552" customWidth="1"/>
    <col min="11499" max="11499" width="8.42578125" style="1552" customWidth="1"/>
    <col min="11500" max="11500" width="9" style="1552" bestFit="1" customWidth="1"/>
    <col min="11501" max="11501" width="8.7109375" style="1552" bestFit="1" customWidth="1"/>
    <col min="11502" max="11743" width="9.140625" style="1552"/>
    <col min="11744" max="11744" width="4.28515625" style="1552" customWidth="1"/>
    <col min="11745" max="11745" width="3.28515625" style="1552" customWidth="1"/>
    <col min="11746" max="11746" width="2.85546875" style="1552" customWidth="1"/>
    <col min="11747" max="11747" width="3.42578125" style="1552" customWidth="1"/>
    <col min="11748" max="11748" width="3.28515625" style="1552" customWidth="1"/>
    <col min="11749" max="11749" width="3.5703125" style="1552" customWidth="1"/>
    <col min="11750" max="11750" width="16.5703125" style="1552" customWidth="1"/>
    <col min="11751" max="11751" width="8.140625" style="1552" customWidth="1"/>
    <col min="11752" max="11752" width="8.5703125" style="1552" customWidth="1"/>
    <col min="11753" max="11753" width="7.7109375" style="1552" customWidth="1"/>
    <col min="11754" max="11754" width="8.140625" style="1552" customWidth="1"/>
    <col min="11755" max="11755" width="8.42578125" style="1552" customWidth="1"/>
    <col min="11756" max="11756" width="9" style="1552" bestFit="1" customWidth="1"/>
    <col min="11757" max="11757" width="8.7109375" style="1552" bestFit="1" customWidth="1"/>
    <col min="11758" max="11999" width="9.140625" style="1552"/>
    <col min="12000" max="12000" width="4.28515625" style="1552" customWidth="1"/>
    <col min="12001" max="12001" width="3.28515625" style="1552" customWidth="1"/>
    <col min="12002" max="12002" width="2.85546875" style="1552" customWidth="1"/>
    <col min="12003" max="12003" width="3.42578125" style="1552" customWidth="1"/>
    <col min="12004" max="12004" width="3.28515625" style="1552" customWidth="1"/>
    <col min="12005" max="12005" width="3.5703125" style="1552" customWidth="1"/>
    <col min="12006" max="12006" width="16.5703125" style="1552" customWidth="1"/>
    <col min="12007" max="12007" width="8.140625" style="1552" customWidth="1"/>
    <col min="12008" max="12008" width="8.5703125" style="1552" customWidth="1"/>
    <col min="12009" max="12009" width="7.7109375" style="1552" customWidth="1"/>
    <col min="12010" max="12010" width="8.140625" style="1552" customWidth="1"/>
    <col min="12011" max="12011" width="8.42578125" style="1552" customWidth="1"/>
    <col min="12012" max="12012" width="9" style="1552" bestFit="1" customWidth="1"/>
    <col min="12013" max="12013" width="8.7109375" style="1552" bestFit="1" customWidth="1"/>
    <col min="12014" max="12255" width="9.140625" style="1552"/>
    <col min="12256" max="12256" width="4.28515625" style="1552" customWidth="1"/>
    <col min="12257" max="12257" width="3.28515625" style="1552" customWidth="1"/>
    <col min="12258" max="12258" width="2.85546875" style="1552" customWidth="1"/>
    <col min="12259" max="12259" width="3.42578125" style="1552" customWidth="1"/>
    <col min="12260" max="12260" width="3.28515625" style="1552" customWidth="1"/>
    <col min="12261" max="12261" width="3.5703125" style="1552" customWidth="1"/>
    <col min="12262" max="12262" width="16.5703125" style="1552" customWidth="1"/>
    <col min="12263" max="12263" width="8.140625" style="1552" customWidth="1"/>
    <col min="12264" max="12264" width="8.5703125" style="1552" customWidth="1"/>
    <col min="12265" max="12265" width="7.7109375" style="1552" customWidth="1"/>
    <col min="12266" max="12266" width="8.140625" style="1552" customWidth="1"/>
    <col min="12267" max="12267" width="8.42578125" style="1552" customWidth="1"/>
    <col min="12268" max="12268" width="9" style="1552" bestFit="1" customWidth="1"/>
    <col min="12269" max="12269" width="8.7109375" style="1552" bestFit="1" customWidth="1"/>
    <col min="12270" max="12511" width="9.140625" style="1552"/>
    <col min="12512" max="12512" width="4.28515625" style="1552" customWidth="1"/>
    <col min="12513" max="12513" width="3.28515625" style="1552" customWidth="1"/>
    <col min="12514" max="12514" width="2.85546875" style="1552" customWidth="1"/>
    <col min="12515" max="12515" width="3.42578125" style="1552" customWidth="1"/>
    <col min="12516" max="12516" width="3.28515625" style="1552" customWidth="1"/>
    <col min="12517" max="12517" width="3.5703125" style="1552" customWidth="1"/>
    <col min="12518" max="12518" width="16.5703125" style="1552" customWidth="1"/>
    <col min="12519" max="12519" width="8.140625" style="1552" customWidth="1"/>
    <col min="12520" max="12520" width="8.5703125" style="1552" customWidth="1"/>
    <col min="12521" max="12521" width="7.7109375" style="1552" customWidth="1"/>
    <col min="12522" max="12522" width="8.140625" style="1552" customWidth="1"/>
    <col min="12523" max="12523" width="8.42578125" style="1552" customWidth="1"/>
    <col min="12524" max="12524" width="9" style="1552" bestFit="1" customWidth="1"/>
    <col min="12525" max="12525" width="8.7109375" style="1552" bestFit="1" customWidth="1"/>
    <col min="12526" max="12767" width="9.140625" style="1552"/>
    <col min="12768" max="12768" width="4.28515625" style="1552" customWidth="1"/>
    <col min="12769" max="12769" width="3.28515625" style="1552" customWidth="1"/>
    <col min="12770" max="12770" width="2.85546875" style="1552" customWidth="1"/>
    <col min="12771" max="12771" width="3.42578125" style="1552" customWidth="1"/>
    <col min="12772" max="12772" width="3.28515625" style="1552" customWidth="1"/>
    <col min="12773" max="12773" width="3.5703125" style="1552" customWidth="1"/>
    <col min="12774" max="12774" width="16.5703125" style="1552" customWidth="1"/>
    <col min="12775" max="12775" width="8.140625" style="1552" customWidth="1"/>
    <col min="12776" max="12776" width="8.5703125" style="1552" customWidth="1"/>
    <col min="12777" max="12777" width="7.7109375" style="1552" customWidth="1"/>
    <col min="12778" max="12778" width="8.140625" style="1552" customWidth="1"/>
    <col min="12779" max="12779" width="8.42578125" style="1552" customWidth="1"/>
    <col min="12780" max="12780" width="9" style="1552" bestFit="1" customWidth="1"/>
    <col min="12781" max="12781" width="8.7109375" style="1552" bestFit="1" customWidth="1"/>
    <col min="12782" max="13023" width="9.140625" style="1552"/>
    <col min="13024" max="13024" width="4.28515625" style="1552" customWidth="1"/>
    <col min="13025" max="13025" width="3.28515625" style="1552" customWidth="1"/>
    <col min="13026" max="13026" width="2.85546875" style="1552" customWidth="1"/>
    <col min="13027" max="13027" width="3.42578125" style="1552" customWidth="1"/>
    <col min="13028" max="13028" width="3.28515625" style="1552" customWidth="1"/>
    <col min="13029" max="13029" width="3.5703125" style="1552" customWidth="1"/>
    <col min="13030" max="13030" width="16.5703125" style="1552" customWidth="1"/>
    <col min="13031" max="13031" width="8.140625" style="1552" customWidth="1"/>
    <col min="13032" max="13032" width="8.5703125" style="1552" customWidth="1"/>
    <col min="13033" max="13033" width="7.7109375" style="1552" customWidth="1"/>
    <col min="13034" max="13034" width="8.140625" style="1552" customWidth="1"/>
    <col min="13035" max="13035" width="8.42578125" style="1552" customWidth="1"/>
    <col min="13036" max="13036" width="9" style="1552" bestFit="1" customWidth="1"/>
    <col min="13037" max="13037" width="8.7109375" style="1552" bestFit="1" customWidth="1"/>
    <col min="13038" max="13279" width="9.140625" style="1552"/>
    <col min="13280" max="13280" width="4.28515625" style="1552" customWidth="1"/>
    <col min="13281" max="13281" width="3.28515625" style="1552" customWidth="1"/>
    <col min="13282" max="13282" width="2.85546875" style="1552" customWidth="1"/>
    <col min="13283" max="13283" width="3.42578125" style="1552" customWidth="1"/>
    <col min="13284" max="13284" width="3.28515625" style="1552" customWidth="1"/>
    <col min="13285" max="13285" width="3.5703125" style="1552" customWidth="1"/>
    <col min="13286" max="13286" width="16.5703125" style="1552" customWidth="1"/>
    <col min="13287" max="13287" width="8.140625" style="1552" customWidth="1"/>
    <col min="13288" max="13288" width="8.5703125" style="1552" customWidth="1"/>
    <col min="13289" max="13289" width="7.7109375" style="1552" customWidth="1"/>
    <col min="13290" max="13290" width="8.140625" style="1552" customWidth="1"/>
    <col min="13291" max="13291" width="8.42578125" style="1552" customWidth="1"/>
    <col min="13292" max="13292" width="9" style="1552" bestFit="1" customWidth="1"/>
    <col min="13293" max="13293" width="8.7109375" style="1552" bestFit="1" customWidth="1"/>
    <col min="13294" max="13535" width="9.140625" style="1552"/>
    <col min="13536" max="13536" width="4.28515625" style="1552" customWidth="1"/>
    <col min="13537" max="13537" width="3.28515625" style="1552" customWidth="1"/>
    <col min="13538" max="13538" width="2.85546875" style="1552" customWidth="1"/>
    <col min="13539" max="13539" width="3.42578125" style="1552" customWidth="1"/>
    <col min="13540" max="13540" width="3.28515625" style="1552" customWidth="1"/>
    <col min="13541" max="13541" width="3.5703125" style="1552" customWidth="1"/>
    <col min="13542" max="13542" width="16.5703125" style="1552" customWidth="1"/>
    <col min="13543" max="13543" width="8.140625" style="1552" customWidth="1"/>
    <col min="13544" max="13544" width="8.5703125" style="1552" customWidth="1"/>
    <col min="13545" max="13545" width="7.7109375" style="1552" customWidth="1"/>
    <col min="13546" max="13546" width="8.140625" style="1552" customWidth="1"/>
    <col min="13547" max="13547" width="8.42578125" style="1552" customWidth="1"/>
    <col min="13548" max="13548" width="9" style="1552" bestFit="1" customWidth="1"/>
    <col min="13549" max="13549" width="8.7109375" style="1552" bestFit="1" customWidth="1"/>
    <col min="13550" max="13791" width="9.140625" style="1552"/>
    <col min="13792" max="13792" width="4.28515625" style="1552" customWidth="1"/>
    <col min="13793" max="13793" width="3.28515625" style="1552" customWidth="1"/>
    <col min="13794" max="13794" width="2.85546875" style="1552" customWidth="1"/>
    <col min="13795" max="13795" width="3.42578125" style="1552" customWidth="1"/>
    <col min="13796" max="13796" width="3.28515625" style="1552" customWidth="1"/>
    <col min="13797" max="13797" width="3.5703125" style="1552" customWidth="1"/>
    <col min="13798" max="13798" width="16.5703125" style="1552" customWidth="1"/>
    <col min="13799" max="13799" width="8.140625" style="1552" customWidth="1"/>
    <col min="13800" max="13800" width="8.5703125" style="1552" customWidth="1"/>
    <col min="13801" max="13801" width="7.7109375" style="1552" customWidth="1"/>
    <col min="13802" max="13802" width="8.140625" style="1552" customWidth="1"/>
    <col min="13803" max="13803" width="8.42578125" style="1552" customWidth="1"/>
    <col min="13804" max="13804" width="9" style="1552" bestFit="1" customWidth="1"/>
    <col min="13805" max="13805" width="8.7109375" style="1552" bestFit="1" customWidth="1"/>
    <col min="13806" max="14047" width="9.140625" style="1552"/>
    <col min="14048" max="14048" width="4.28515625" style="1552" customWidth="1"/>
    <col min="14049" max="14049" width="3.28515625" style="1552" customWidth="1"/>
    <col min="14050" max="14050" width="2.85546875" style="1552" customWidth="1"/>
    <col min="14051" max="14051" width="3.42578125" style="1552" customWidth="1"/>
    <col min="14052" max="14052" width="3.28515625" style="1552" customWidth="1"/>
    <col min="14053" max="14053" width="3.5703125" style="1552" customWidth="1"/>
    <col min="14054" max="14054" width="16.5703125" style="1552" customWidth="1"/>
    <col min="14055" max="14055" width="8.140625" style="1552" customWidth="1"/>
    <col min="14056" max="14056" width="8.5703125" style="1552" customWidth="1"/>
    <col min="14057" max="14057" width="7.7109375" style="1552" customWidth="1"/>
    <col min="14058" max="14058" width="8.140625" style="1552" customWidth="1"/>
    <col min="14059" max="14059" width="8.42578125" style="1552" customWidth="1"/>
    <col min="14060" max="14060" width="9" style="1552" bestFit="1" customWidth="1"/>
    <col min="14061" max="14061" width="8.7109375" style="1552" bestFit="1" customWidth="1"/>
    <col min="14062" max="14303" width="9.140625" style="1552"/>
    <col min="14304" max="14304" width="4.28515625" style="1552" customWidth="1"/>
    <col min="14305" max="14305" width="3.28515625" style="1552" customWidth="1"/>
    <col min="14306" max="14306" width="2.85546875" style="1552" customWidth="1"/>
    <col min="14307" max="14307" width="3.42578125" style="1552" customWidth="1"/>
    <col min="14308" max="14308" width="3.28515625" style="1552" customWidth="1"/>
    <col min="14309" max="14309" width="3.5703125" style="1552" customWidth="1"/>
    <col min="14310" max="14310" width="16.5703125" style="1552" customWidth="1"/>
    <col min="14311" max="14311" width="8.140625" style="1552" customWidth="1"/>
    <col min="14312" max="14312" width="8.5703125" style="1552" customWidth="1"/>
    <col min="14313" max="14313" width="7.7109375" style="1552" customWidth="1"/>
    <col min="14314" max="14314" width="8.140625" style="1552" customWidth="1"/>
    <col min="14315" max="14315" width="8.42578125" style="1552" customWidth="1"/>
    <col min="14316" max="14316" width="9" style="1552" bestFit="1" customWidth="1"/>
    <col min="14317" max="14317" width="8.7109375" style="1552" bestFit="1" customWidth="1"/>
    <col min="14318" max="14559" width="9.140625" style="1552"/>
    <col min="14560" max="14560" width="4.28515625" style="1552" customWidth="1"/>
    <col min="14561" max="14561" width="3.28515625" style="1552" customWidth="1"/>
    <col min="14562" max="14562" width="2.85546875" style="1552" customWidth="1"/>
    <col min="14563" max="14563" width="3.42578125" style="1552" customWidth="1"/>
    <col min="14564" max="14564" width="3.28515625" style="1552" customWidth="1"/>
    <col min="14565" max="14565" width="3.5703125" style="1552" customWidth="1"/>
    <col min="14566" max="14566" width="16.5703125" style="1552" customWidth="1"/>
    <col min="14567" max="14567" width="8.140625" style="1552" customWidth="1"/>
    <col min="14568" max="14568" width="8.5703125" style="1552" customWidth="1"/>
    <col min="14569" max="14569" width="7.7109375" style="1552" customWidth="1"/>
    <col min="14570" max="14570" width="8.140625" style="1552" customWidth="1"/>
    <col min="14571" max="14571" width="8.42578125" style="1552" customWidth="1"/>
    <col min="14572" max="14572" width="9" style="1552" bestFit="1" customWidth="1"/>
    <col min="14573" max="14573" width="8.7109375" style="1552" bestFit="1" customWidth="1"/>
    <col min="14574" max="14815" width="9.140625" style="1552"/>
    <col min="14816" max="14816" width="4.28515625" style="1552" customWidth="1"/>
    <col min="14817" max="14817" width="3.28515625" style="1552" customWidth="1"/>
    <col min="14818" max="14818" width="2.85546875" style="1552" customWidth="1"/>
    <col min="14819" max="14819" width="3.42578125" style="1552" customWidth="1"/>
    <col min="14820" max="14820" width="3.28515625" style="1552" customWidth="1"/>
    <col min="14821" max="14821" width="3.5703125" style="1552" customWidth="1"/>
    <col min="14822" max="14822" width="16.5703125" style="1552" customWidth="1"/>
    <col min="14823" max="14823" width="8.140625" style="1552" customWidth="1"/>
    <col min="14824" max="14824" width="8.5703125" style="1552" customWidth="1"/>
    <col min="14825" max="14825" width="7.7109375" style="1552" customWidth="1"/>
    <col min="14826" max="14826" width="8.140625" style="1552" customWidth="1"/>
    <col min="14827" max="14827" width="8.42578125" style="1552" customWidth="1"/>
    <col min="14828" max="14828" width="9" style="1552" bestFit="1" customWidth="1"/>
    <col min="14829" max="14829" width="8.7109375" style="1552" bestFit="1" customWidth="1"/>
    <col min="14830" max="15071" width="9.140625" style="1552"/>
    <col min="15072" max="15072" width="4.28515625" style="1552" customWidth="1"/>
    <col min="15073" max="15073" width="3.28515625" style="1552" customWidth="1"/>
    <col min="15074" max="15074" width="2.85546875" style="1552" customWidth="1"/>
    <col min="15075" max="15075" width="3.42578125" style="1552" customWidth="1"/>
    <col min="15076" max="15076" width="3.28515625" style="1552" customWidth="1"/>
    <col min="15077" max="15077" width="3.5703125" style="1552" customWidth="1"/>
    <col min="15078" max="15078" width="16.5703125" style="1552" customWidth="1"/>
    <col min="15079" max="15079" width="8.140625" style="1552" customWidth="1"/>
    <col min="15080" max="15080" width="8.5703125" style="1552" customWidth="1"/>
    <col min="15081" max="15081" width="7.7109375" style="1552" customWidth="1"/>
    <col min="15082" max="15082" width="8.140625" style="1552" customWidth="1"/>
    <col min="15083" max="15083" width="8.42578125" style="1552" customWidth="1"/>
    <col min="15084" max="15084" width="9" style="1552" bestFit="1" customWidth="1"/>
    <col min="15085" max="15085" width="8.7109375" style="1552" bestFit="1" customWidth="1"/>
    <col min="15086" max="15327" width="9.140625" style="1552"/>
    <col min="15328" max="15328" width="4.28515625" style="1552" customWidth="1"/>
    <col min="15329" max="15329" width="3.28515625" style="1552" customWidth="1"/>
    <col min="15330" max="15330" width="2.85546875" style="1552" customWidth="1"/>
    <col min="15331" max="15331" width="3.42578125" style="1552" customWidth="1"/>
    <col min="15332" max="15332" width="3.28515625" style="1552" customWidth="1"/>
    <col min="15333" max="15333" width="3.5703125" style="1552" customWidth="1"/>
    <col min="15334" max="15334" width="16.5703125" style="1552" customWidth="1"/>
    <col min="15335" max="15335" width="8.140625" style="1552" customWidth="1"/>
    <col min="15336" max="15336" width="8.5703125" style="1552" customWidth="1"/>
    <col min="15337" max="15337" width="7.7109375" style="1552" customWidth="1"/>
    <col min="15338" max="15338" width="8.140625" style="1552" customWidth="1"/>
    <col min="15339" max="15339" width="8.42578125" style="1552" customWidth="1"/>
    <col min="15340" max="15340" width="9" style="1552" bestFit="1" customWidth="1"/>
    <col min="15341" max="15341" width="8.7109375" style="1552" bestFit="1" customWidth="1"/>
    <col min="15342" max="15583" width="9.140625" style="1552"/>
    <col min="15584" max="15584" width="4.28515625" style="1552" customWidth="1"/>
    <col min="15585" max="15585" width="3.28515625" style="1552" customWidth="1"/>
    <col min="15586" max="15586" width="2.85546875" style="1552" customWidth="1"/>
    <col min="15587" max="15587" width="3.42578125" style="1552" customWidth="1"/>
    <col min="15588" max="15588" width="3.28515625" style="1552" customWidth="1"/>
    <col min="15589" max="15589" width="3.5703125" style="1552" customWidth="1"/>
    <col min="15590" max="15590" width="16.5703125" style="1552" customWidth="1"/>
    <col min="15591" max="15591" width="8.140625" style="1552" customWidth="1"/>
    <col min="15592" max="15592" width="8.5703125" style="1552" customWidth="1"/>
    <col min="15593" max="15593" width="7.7109375" style="1552" customWidth="1"/>
    <col min="15594" max="15594" width="8.140625" style="1552" customWidth="1"/>
    <col min="15595" max="15595" width="8.42578125" style="1552" customWidth="1"/>
    <col min="15596" max="15596" width="9" style="1552" bestFit="1" customWidth="1"/>
    <col min="15597" max="15597" width="8.7109375" style="1552" bestFit="1" customWidth="1"/>
    <col min="15598" max="15839" width="9.140625" style="1552"/>
    <col min="15840" max="15840" width="4.28515625" style="1552" customWidth="1"/>
    <col min="15841" max="15841" width="3.28515625" style="1552" customWidth="1"/>
    <col min="15842" max="15842" width="2.85546875" style="1552" customWidth="1"/>
    <col min="15843" max="15843" width="3.42578125" style="1552" customWidth="1"/>
    <col min="15844" max="15844" width="3.28515625" style="1552" customWidth="1"/>
    <col min="15845" max="15845" width="3.5703125" style="1552" customWidth="1"/>
    <col min="15846" max="15846" width="16.5703125" style="1552" customWidth="1"/>
    <col min="15847" max="15847" width="8.140625" style="1552" customWidth="1"/>
    <col min="15848" max="15848" width="8.5703125" style="1552" customWidth="1"/>
    <col min="15849" max="15849" width="7.7109375" style="1552" customWidth="1"/>
    <col min="15850" max="15850" width="8.140625" style="1552" customWidth="1"/>
    <col min="15851" max="15851" width="8.42578125" style="1552" customWidth="1"/>
    <col min="15852" max="15852" width="9" style="1552" bestFit="1" customWidth="1"/>
    <col min="15853" max="15853" width="8.7109375" style="1552" bestFit="1" customWidth="1"/>
    <col min="15854" max="16095" width="9.140625" style="1552"/>
    <col min="16096" max="16096" width="4.28515625" style="1552" customWidth="1"/>
    <col min="16097" max="16097" width="3.28515625" style="1552" customWidth="1"/>
    <col min="16098" max="16098" width="2.85546875" style="1552" customWidth="1"/>
    <col min="16099" max="16099" width="3.42578125" style="1552" customWidth="1"/>
    <col min="16100" max="16100" width="3.28515625" style="1552" customWidth="1"/>
    <col min="16101" max="16101" width="3.5703125" style="1552" customWidth="1"/>
    <col min="16102" max="16102" width="16.5703125" style="1552" customWidth="1"/>
    <col min="16103" max="16103" width="8.140625" style="1552" customWidth="1"/>
    <col min="16104" max="16104" width="8.5703125" style="1552" customWidth="1"/>
    <col min="16105" max="16105" width="7.7109375" style="1552" customWidth="1"/>
    <col min="16106" max="16106" width="8.140625" style="1552" customWidth="1"/>
    <col min="16107" max="16107" width="8.42578125" style="1552" customWidth="1"/>
    <col min="16108" max="16108" width="9" style="1552" bestFit="1" customWidth="1"/>
    <col min="16109" max="16109" width="8.7109375" style="1552" bestFit="1" customWidth="1"/>
    <col min="16110" max="16384" width="9.140625" style="1552"/>
  </cols>
  <sheetData>
    <row r="1" spans="2:14">
      <c r="B1" s="2407" t="s">
        <v>1362</v>
      </c>
      <c r="C1" s="2407"/>
      <c r="D1" s="2407"/>
      <c r="E1" s="2407"/>
      <c r="F1" s="2407"/>
      <c r="G1" s="2407"/>
      <c r="H1" s="2407"/>
      <c r="I1" s="2407"/>
      <c r="J1" s="2407"/>
      <c r="K1" s="2407"/>
      <c r="L1" s="2407"/>
      <c r="M1" s="2407"/>
    </row>
    <row r="2" spans="2:14">
      <c r="B2" s="2407" t="s">
        <v>1349</v>
      </c>
      <c r="C2" s="2407"/>
      <c r="D2" s="2407"/>
      <c r="E2" s="2407"/>
      <c r="F2" s="2407"/>
      <c r="G2" s="2407"/>
      <c r="H2" s="2407"/>
      <c r="I2" s="2407"/>
      <c r="J2" s="2407"/>
      <c r="K2" s="2407"/>
      <c r="L2" s="2407"/>
      <c r="M2" s="2407"/>
    </row>
    <row r="3" spans="2:14" ht="16.5" thickBot="1">
      <c r="B3" s="2408"/>
      <c r="C3" s="2408"/>
      <c r="D3" s="2408"/>
      <c r="E3" s="2408"/>
      <c r="F3" s="2408"/>
      <c r="G3" s="1593"/>
      <c r="L3" s="1592"/>
      <c r="M3" s="1591" t="s">
        <v>1361</v>
      </c>
    </row>
    <row r="4" spans="2:14" ht="21.75" customHeight="1" thickTop="1">
      <c r="B4" s="2409" t="s">
        <v>889</v>
      </c>
      <c r="C4" s="2410"/>
      <c r="D4" s="2410"/>
      <c r="E4" s="2410"/>
      <c r="F4" s="2411"/>
      <c r="G4" s="2371" t="s">
        <v>45</v>
      </c>
      <c r="H4" s="2372"/>
      <c r="I4" s="2371" t="s">
        <v>957</v>
      </c>
      <c r="J4" s="2372"/>
      <c r="K4" s="2375" t="s">
        <v>956</v>
      </c>
      <c r="L4" s="2418" t="s">
        <v>1347</v>
      </c>
      <c r="M4" s="2419"/>
    </row>
    <row r="5" spans="2:14" ht="21.75" customHeight="1">
      <c r="B5" s="2412"/>
      <c r="C5" s="2413"/>
      <c r="D5" s="2413"/>
      <c r="E5" s="2413"/>
      <c r="F5" s="2414"/>
      <c r="G5" s="2373"/>
      <c r="H5" s="2374"/>
      <c r="I5" s="2373"/>
      <c r="J5" s="2374"/>
      <c r="K5" s="2376"/>
      <c r="L5" s="1551" t="s">
        <v>1346</v>
      </c>
      <c r="M5" s="1550" t="s">
        <v>247</v>
      </c>
    </row>
    <row r="6" spans="2:14" ht="21.75" customHeight="1">
      <c r="B6" s="2415"/>
      <c r="C6" s="2416"/>
      <c r="D6" s="2416"/>
      <c r="E6" s="2416"/>
      <c r="F6" s="2417"/>
      <c r="G6" s="1197" t="s">
        <v>247</v>
      </c>
      <c r="H6" s="1549" t="s">
        <v>47</v>
      </c>
      <c r="I6" s="1197" t="s">
        <v>247</v>
      </c>
      <c r="J6" s="1549" t="s">
        <v>47</v>
      </c>
      <c r="K6" s="1197" t="s">
        <v>247</v>
      </c>
      <c r="L6" s="1549" t="s">
        <v>44</v>
      </c>
      <c r="M6" s="1547" t="s">
        <v>56</v>
      </c>
    </row>
    <row r="7" spans="2:14" ht="18" customHeight="1">
      <c r="B7" s="1590" t="s">
        <v>1345</v>
      </c>
      <c r="C7" s="1589"/>
      <c r="D7" s="1589"/>
      <c r="E7" s="1589"/>
      <c r="F7" s="1589"/>
      <c r="G7" s="1588">
        <v>-620.30849977020705</v>
      </c>
      <c r="H7" s="1588">
        <v>-2369.1988048599619</v>
      </c>
      <c r="I7" s="1588">
        <v>-1044.4569306593717</v>
      </c>
      <c r="J7" s="1588">
        <v>-2348.1647679538323</v>
      </c>
      <c r="K7" s="1991">
        <v>-617.73893938499771</v>
      </c>
      <c r="L7" s="1587">
        <v>68.377014186697437</v>
      </c>
      <c r="M7" s="1586">
        <v>-40.855489465227109</v>
      </c>
      <c r="N7" s="1553"/>
    </row>
    <row r="8" spans="2:14" ht="18" customHeight="1">
      <c r="B8" s="1564"/>
      <c r="C8" s="1563" t="s">
        <v>1344</v>
      </c>
      <c r="D8" s="1563"/>
      <c r="E8" s="1563"/>
      <c r="F8" s="1563"/>
      <c r="G8" s="1562">
        <v>366.29541705202314</v>
      </c>
      <c r="H8" s="1562">
        <v>897.56752871501919</v>
      </c>
      <c r="I8" s="1562">
        <v>385.86169999998697</v>
      </c>
      <c r="J8" s="1562">
        <v>1001.9959712747989</v>
      </c>
      <c r="K8" s="1583">
        <v>476.96733656379689</v>
      </c>
      <c r="L8" s="1561">
        <v>5.3416674184555575</v>
      </c>
      <c r="M8" s="1560">
        <v>23.61095609225093</v>
      </c>
      <c r="N8" s="1553"/>
    </row>
    <row r="9" spans="2:14" ht="18" customHeight="1">
      <c r="B9" s="1564"/>
      <c r="C9" s="1563"/>
      <c r="D9" s="1563" t="s">
        <v>1342</v>
      </c>
      <c r="E9" s="1563"/>
      <c r="F9" s="1563"/>
      <c r="G9" s="1562">
        <v>39.975597855484544</v>
      </c>
      <c r="H9" s="1562">
        <v>116.07860296631615</v>
      </c>
      <c r="I9" s="1562">
        <v>60.9</v>
      </c>
      <c r="J9" s="1562">
        <v>137.11634178351008</v>
      </c>
      <c r="K9" s="1583">
        <v>51.839102960932287</v>
      </c>
      <c r="L9" s="1561">
        <v>52.342937359333774</v>
      </c>
      <c r="M9" s="1560">
        <v>-14.878320261194929</v>
      </c>
    </row>
    <row r="10" spans="2:14" ht="18" customHeight="1">
      <c r="B10" s="1564"/>
      <c r="C10" s="1563"/>
      <c r="D10" s="1563" t="s">
        <v>1255</v>
      </c>
      <c r="E10" s="1563"/>
      <c r="F10" s="1563"/>
      <c r="G10" s="1562">
        <v>326.3198191965385</v>
      </c>
      <c r="H10" s="1562">
        <v>781.48892574870308</v>
      </c>
      <c r="I10" s="1562">
        <v>324.96169999998705</v>
      </c>
      <c r="J10" s="1562">
        <v>864.8796294912886</v>
      </c>
      <c r="K10" s="1583">
        <v>425.12823360286455</v>
      </c>
      <c r="L10" s="1561">
        <v>-0.41619267867191923</v>
      </c>
      <c r="M10" s="1560">
        <v>30.824104379956623</v>
      </c>
    </row>
    <row r="11" spans="2:14" ht="18" customHeight="1">
      <c r="B11" s="1564"/>
      <c r="C11" s="1563" t="s">
        <v>1343</v>
      </c>
      <c r="D11" s="1563"/>
      <c r="E11" s="1563"/>
      <c r="F11" s="1563"/>
      <c r="G11" s="1562">
        <v>-4302.3336820174791</v>
      </c>
      <c r="H11" s="1562">
        <v>-11767.715340191</v>
      </c>
      <c r="I11" s="1562">
        <v>-5205.7481561123068</v>
      </c>
      <c r="J11" s="1562">
        <v>-12374.831783967322</v>
      </c>
      <c r="K11" s="1583">
        <v>-5050.5501190154309</v>
      </c>
      <c r="L11" s="1561">
        <v>20.998242834367801</v>
      </c>
      <c r="M11" s="1560">
        <v>-2.9812820836261693</v>
      </c>
    </row>
    <row r="12" spans="2:14" ht="18" customHeight="1">
      <c r="B12" s="1564"/>
      <c r="C12" s="1563"/>
      <c r="D12" s="1563" t="s">
        <v>1342</v>
      </c>
      <c r="E12" s="1563"/>
      <c r="F12" s="1563"/>
      <c r="G12" s="1562">
        <v>-535.45071347386443</v>
      </c>
      <c r="H12" s="1562">
        <v>-1644.9638539463035</v>
      </c>
      <c r="I12" s="1562">
        <v>-761.8500412514677</v>
      </c>
      <c r="J12" s="1562">
        <v>-1895.3750794762152</v>
      </c>
      <c r="K12" s="1583">
        <v>-684.94832046614465</v>
      </c>
      <c r="L12" s="1561">
        <v>42.282010665142934</v>
      </c>
      <c r="M12" s="1560">
        <v>-10.094075818254069</v>
      </c>
    </row>
    <row r="13" spans="2:14" ht="18" customHeight="1">
      <c r="B13" s="1564"/>
      <c r="C13" s="1563"/>
      <c r="D13" s="1563" t="s">
        <v>1255</v>
      </c>
      <c r="E13" s="1563"/>
      <c r="F13" s="1563"/>
      <c r="G13" s="1562">
        <v>-3766.8829685436153</v>
      </c>
      <c r="H13" s="1562">
        <v>-10122.751486244699</v>
      </c>
      <c r="I13" s="1562">
        <v>-4443.8981148608391</v>
      </c>
      <c r="J13" s="1562">
        <v>-10479.456704491107</v>
      </c>
      <c r="K13" s="1583">
        <v>-4365.6017985492863</v>
      </c>
      <c r="L13" s="1561">
        <v>17.97282134780464</v>
      </c>
      <c r="M13" s="1560">
        <v>-1.7618836950766763</v>
      </c>
    </row>
    <row r="14" spans="2:14" ht="18" customHeight="1">
      <c r="B14" s="1578"/>
      <c r="C14" s="1577" t="s">
        <v>1341</v>
      </c>
      <c r="D14" s="1577"/>
      <c r="E14" s="1577"/>
      <c r="F14" s="1577"/>
      <c r="G14" s="1576">
        <v>-3936.0382649654557</v>
      </c>
      <c r="H14" s="1576">
        <v>-10870.147811475985</v>
      </c>
      <c r="I14" s="1576">
        <v>-4819.88645611232</v>
      </c>
      <c r="J14" s="1576">
        <v>-11372.835812692521</v>
      </c>
      <c r="K14" s="1575">
        <v>-4573.5827824516346</v>
      </c>
      <c r="L14" s="1574">
        <v>22.455274355789882</v>
      </c>
      <c r="M14" s="1573">
        <v>-5.110155102270852</v>
      </c>
    </row>
    <row r="15" spans="2:14" ht="18" customHeight="1">
      <c r="B15" s="1578"/>
      <c r="C15" s="1577" t="s">
        <v>1340</v>
      </c>
      <c r="D15" s="1577"/>
      <c r="E15" s="1577"/>
      <c r="F15" s="1577"/>
      <c r="G15" s="1576">
        <v>-44.667169910527413</v>
      </c>
      <c r="H15" s="1576">
        <v>19.547174201465545</v>
      </c>
      <c r="I15" s="1576">
        <v>-75.155809816134905</v>
      </c>
      <c r="J15" s="1576">
        <v>-146.9274489800685</v>
      </c>
      <c r="K15" s="1575">
        <v>-33.608059482143801</v>
      </c>
      <c r="L15" s="1574">
        <v>68.257380010148694</v>
      </c>
      <c r="M15" s="1573">
        <v>-55.282153749172132</v>
      </c>
    </row>
    <row r="16" spans="2:14" ht="18" customHeight="1">
      <c r="B16" s="1564"/>
      <c r="C16" s="1563"/>
      <c r="D16" s="1563" t="s">
        <v>1339</v>
      </c>
      <c r="E16" s="1563"/>
      <c r="F16" s="1563"/>
      <c r="G16" s="1562">
        <v>617.36488014073961</v>
      </c>
      <c r="H16" s="1562">
        <v>1697.4583177837947</v>
      </c>
      <c r="I16" s="1562">
        <v>706.87949966466067</v>
      </c>
      <c r="J16" s="1562">
        <v>1654.2088521699466</v>
      </c>
      <c r="K16" s="1583">
        <v>665.3116470251606</v>
      </c>
      <c r="L16" s="1561">
        <v>14.49946739819643</v>
      </c>
      <c r="M16" s="1560">
        <v>-5.8804722246464394</v>
      </c>
    </row>
    <row r="17" spans="2:13" ht="18" customHeight="1">
      <c r="B17" s="1564"/>
      <c r="C17" s="1563"/>
      <c r="D17" s="1563"/>
      <c r="E17" s="1563" t="s">
        <v>1335</v>
      </c>
      <c r="F17" s="1563"/>
      <c r="G17" s="1562">
        <v>283.55307654985825</v>
      </c>
      <c r="H17" s="1562">
        <v>642.58872221743286</v>
      </c>
      <c r="I17" s="1562">
        <v>283.26741640823002</v>
      </c>
      <c r="J17" s="1562">
        <v>670.60128661785109</v>
      </c>
      <c r="K17" s="1583">
        <v>324.01815343313638</v>
      </c>
      <c r="L17" s="1561">
        <v>-0.10074309371071877</v>
      </c>
      <c r="M17" s="1560">
        <v>14.385959932002407</v>
      </c>
    </row>
    <row r="18" spans="2:13" ht="18" customHeight="1">
      <c r="B18" s="1564"/>
      <c r="C18" s="1563"/>
      <c r="D18" s="1563"/>
      <c r="E18" s="1563" t="s">
        <v>1360</v>
      </c>
      <c r="F18" s="1563"/>
      <c r="G18" s="1562">
        <v>69.813946669368917</v>
      </c>
      <c r="H18" s="1562">
        <v>213.49983042802276</v>
      </c>
      <c r="I18" s="1562">
        <v>130.41824903496047</v>
      </c>
      <c r="J18" s="1562">
        <v>192.15923744703701</v>
      </c>
      <c r="K18" s="1583">
        <v>42.826824268742705</v>
      </c>
      <c r="L18" s="1561">
        <v>86.808303006570839</v>
      </c>
      <c r="M18" s="1560">
        <v>-67.161938926766027</v>
      </c>
    </row>
    <row r="19" spans="2:13" ht="18" customHeight="1">
      <c r="B19" s="1564"/>
      <c r="C19" s="1563"/>
      <c r="D19" s="1563"/>
      <c r="E19" s="1563" t="s">
        <v>1255</v>
      </c>
      <c r="F19" s="1563"/>
      <c r="G19" s="1562">
        <v>263.99785692151238</v>
      </c>
      <c r="H19" s="1562">
        <v>841.3697651383394</v>
      </c>
      <c r="I19" s="1562">
        <v>293.19383422147001</v>
      </c>
      <c r="J19" s="1562">
        <v>791.44832810505898</v>
      </c>
      <c r="K19" s="1583">
        <v>298.46666932328151</v>
      </c>
      <c r="L19" s="1561">
        <v>11.05917208586952</v>
      </c>
      <c r="M19" s="1560">
        <v>1.7984126834770109</v>
      </c>
    </row>
    <row r="20" spans="2:13" ht="18" customHeight="1">
      <c r="B20" s="1564"/>
      <c r="C20" s="1563"/>
      <c r="D20" s="1563" t="s">
        <v>1337</v>
      </c>
      <c r="E20" s="1563"/>
      <c r="F20" s="1563"/>
      <c r="G20" s="1562">
        <v>-662.03205005126688</v>
      </c>
      <c r="H20" s="1562">
        <v>-1677.9111435823293</v>
      </c>
      <c r="I20" s="1562">
        <v>-782.0353094807956</v>
      </c>
      <c r="J20" s="1562">
        <v>-1801.1363011500152</v>
      </c>
      <c r="K20" s="1583">
        <v>-698.91970650730423</v>
      </c>
      <c r="L20" s="1561">
        <v>18.126503002420478</v>
      </c>
      <c r="M20" s="1560">
        <v>-10.628113841646481</v>
      </c>
    </row>
    <row r="21" spans="2:13" ht="18" customHeight="1">
      <c r="B21" s="1564"/>
      <c r="C21" s="1563"/>
      <c r="D21" s="1563"/>
      <c r="E21" s="1563" t="s">
        <v>1336</v>
      </c>
      <c r="F21" s="1563"/>
      <c r="G21" s="1562">
        <v>-235.15262748255387</v>
      </c>
      <c r="H21" s="1562">
        <v>-603.91708443997368</v>
      </c>
      <c r="I21" s="1562">
        <v>-264.46368740812068</v>
      </c>
      <c r="J21" s="1562">
        <v>-598.91486451871867</v>
      </c>
      <c r="K21" s="1583">
        <v>-283.66652233526395</v>
      </c>
      <c r="L21" s="1561">
        <v>12.464695903830133</v>
      </c>
      <c r="M21" s="1560">
        <v>7.261047864582423</v>
      </c>
    </row>
    <row r="22" spans="2:13" ht="18" customHeight="1">
      <c r="B22" s="1564"/>
      <c r="C22" s="1563"/>
      <c r="D22" s="1563"/>
      <c r="E22" s="1563" t="s">
        <v>1335</v>
      </c>
      <c r="F22" s="1563"/>
      <c r="G22" s="1562">
        <v>-288.92922578890676</v>
      </c>
      <c r="H22" s="1562">
        <v>-762.20919624529643</v>
      </c>
      <c r="I22" s="1562">
        <v>-362.12389927175479</v>
      </c>
      <c r="J22" s="1562">
        <v>-793.37756103343202</v>
      </c>
      <c r="K22" s="1583">
        <v>-277.65101207114424</v>
      </c>
      <c r="L22" s="1561">
        <v>25.333080543511528</v>
      </c>
      <c r="M22" s="1560">
        <v>-23.327067716460803</v>
      </c>
    </row>
    <row r="23" spans="2:13" ht="18" customHeight="1">
      <c r="B23" s="1564"/>
      <c r="C23" s="1563"/>
      <c r="D23" s="1563" t="s">
        <v>1359</v>
      </c>
      <c r="E23" s="1563"/>
      <c r="F23" s="1585"/>
      <c r="G23" s="1562">
        <v>-139.28654626315307</v>
      </c>
      <c r="H23" s="1562">
        <v>-364.69355166940295</v>
      </c>
      <c r="I23" s="1562">
        <v>-193.80610869259075</v>
      </c>
      <c r="J23" s="1562">
        <v>-410.09692595337583</v>
      </c>
      <c r="K23" s="1583">
        <v>-130.06479782928409</v>
      </c>
      <c r="L23" s="1561">
        <v>39.142016147370242</v>
      </c>
      <c r="M23" s="1560">
        <v>-32.889216595546614</v>
      </c>
    </row>
    <row r="24" spans="2:13" ht="18" customHeight="1">
      <c r="B24" s="1564"/>
      <c r="C24" s="1563"/>
      <c r="D24" s="1563"/>
      <c r="E24" s="1563" t="s">
        <v>1358</v>
      </c>
      <c r="F24" s="1563"/>
      <c r="G24" s="1562">
        <v>-16.106210584770558</v>
      </c>
      <c r="H24" s="1562">
        <v>-23.973121567864091</v>
      </c>
      <c r="I24" s="1562">
        <v>-20.379612105299511</v>
      </c>
      <c r="J24" s="1562">
        <v>-41.846543733809156</v>
      </c>
      <c r="K24" s="1583">
        <v>-9.736843307757308</v>
      </c>
      <c r="L24" s="1561">
        <v>26.53263160839164</v>
      </c>
      <c r="M24" s="1560">
        <v>-52.222626920237893</v>
      </c>
    </row>
    <row r="25" spans="2:13" ht="18" customHeight="1">
      <c r="B25" s="1564"/>
      <c r="C25" s="1563"/>
      <c r="D25" s="1563"/>
      <c r="E25" s="1563" t="s">
        <v>1255</v>
      </c>
      <c r="F25" s="1563"/>
      <c r="G25" s="1562">
        <v>-121.84398619503571</v>
      </c>
      <c r="H25" s="1562">
        <v>-287.81174132919494</v>
      </c>
      <c r="I25" s="1562">
        <v>-135.0681106956207</v>
      </c>
      <c r="J25" s="1562">
        <v>-366.99733186405518</v>
      </c>
      <c r="K25" s="1583">
        <v>-127.8653287931389</v>
      </c>
      <c r="L25" s="1561">
        <v>10.853325562918741</v>
      </c>
      <c r="M25" s="1560">
        <v>-5.3327035266773208</v>
      </c>
    </row>
    <row r="26" spans="2:13" ht="18" customHeight="1">
      <c r="B26" s="1578"/>
      <c r="C26" s="1577" t="s">
        <v>1332</v>
      </c>
      <c r="D26" s="1577"/>
      <c r="E26" s="1577"/>
      <c r="F26" s="1577"/>
      <c r="G26" s="1576">
        <v>-3980.7054348759834</v>
      </c>
      <c r="H26" s="1576">
        <v>-10850.60063727452</v>
      </c>
      <c r="I26" s="1576">
        <v>-4895.0422659284541</v>
      </c>
      <c r="J26" s="1576">
        <v>-11519.763261672588</v>
      </c>
      <c r="K26" s="1575">
        <v>-4607.1908419337778</v>
      </c>
      <c r="L26" s="1574">
        <v>22.969216034970344</v>
      </c>
      <c r="M26" s="1573">
        <v>-5.8804686120535195</v>
      </c>
    </row>
    <row r="27" spans="2:13" ht="18" customHeight="1">
      <c r="B27" s="1578"/>
      <c r="C27" s="1577" t="s">
        <v>1331</v>
      </c>
      <c r="D27" s="1577"/>
      <c r="E27" s="1577"/>
      <c r="F27" s="1577"/>
      <c r="G27" s="1576">
        <v>162.12632111867882</v>
      </c>
      <c r="H27" s="1576">
        <v>210.47611248614498</v>
      </c>
      <c r="I27" s="1576">
        <v>97.862708934400473</v>
      </c>
      <c r="J27" s="1576">
        <v>358.01811379800904</v>
      </c>
      <c r="K27" s="1575">
        <v>243.64254318218025</v>
      </c>
      <c r="L27" s="1574">
        <v>-39.63798829262057</v>
      </c>
      <c r="M27" s="1573">
        <v>148.96362039752975</v>
      </c>
    </row>
    <row r="28" spans="2:13" ht="18" customHeight="1">
      <c r="B28" s="1564"/>
      <c r="C28" s="1563"/>
      <c r="D28" s="1563" t="s">
        <v>1330</v>
      </c>
      <c r="E28" s="1563"/>
      <c r="F28" s="1563"/>
      <c r="G28" s="1562">
        <v>266.35503361887669</v>
      </c>
      <c r="H28" s="1562">
        <v>660.40215464380321</v>
      </c>
      <c r="I28" s="1562">
        <v>297.82828290909225</v>
      </c>
      <c r="J28" s="1562">
        <v>707.91540842098175</v>
      </c>
      <c r="K28" s="1583">
        <v>303.10657742824407</v>
      </c>
      <c r="L28" s="1561">
        <v>11.816277268200665</v>
      </c>
      <c r="M28" s="1560">
        <v>1.7722610047625693</v>
      </c>
    </row>
    <row r="29" spans="2:13" ht="18" customHeight="1">
      <c r="B29" s="1564"/>
      <c r="C29" s="1563"/>
      <c r="D29" s="1563" t="s">
        <v>1329</v>
      </c>
      <c r="E29" s="1563"/>
      <c r="F29" s="1563"/>
      <c r="G29" s="1562">
        <v>-104.22871250019787</v>
      </c>
      <c r="H29" s="1562">
        <v>-449.92604215765834</v>
      </c>
      <c r="I29" s="1562">
        <v>-199.96557397469184</v>
      </c>
      <c r="J29" s="1562">
        <v>-349.89729462297265</v>
      </c>
      <c r="K29" s="1583">
        <v>-59.464034246063783</v>
      </c>
      <c r="L29" s="1561">
        <v>91.852675887474106</v>
      </c>
      <c r="M29" s="1560">
        <v>-70.262864220023346</v>
      </c>
    </row>
    <row r="30" spans="2:13" ht="18" customHeight="1">
      <c r="B30" s="1578"/>
      <c r="C30" s="1577" t="s">
        <v>1357</v>
      </c>
      <c r="D30" s="1577"/>
      <c r="E30" s="1577"/>
      <c r="F30" s="1577"/>
      <c r="G30" s="1576">
        <v>-3818.5791137573051</v>
      </c>
      <c r="H30" s="1576">
        <v>-10640.124524788374</v>
      </c>
      <c r="I30" s="1576">
        <v>-4797.1795569940541</v>
      </c>
      <c r="J30" s="1576">
        <v>-11161.745147874581</v>
      </c>
      <c r="K30" s="1575">
        <v>-4363.548298751597</v>
      </c>
      <c r="L30" s="1574">
        <v>25.62734499099723</v>
      </c>
      <c r="M30" s="1573">
        <v>-9.0392959673615678</v>
      </c>
    </row>
    <row r="31" spans="2:13" ht="18" customHeight="1">
      <c r="B31" s="1578"/>
      <c r="C31" s="1577" t="s">
        <v>1327</v>
      </c>
      <c r="D31" s="1577"/>
      <c r="E31" s="1577"/>
      <c r="F31" s="1577"/>
      <c r="G31" s="1576">
        <v>3198.2706139870979</v>
      </c>
      <c r="H31" s="1576">
        <v>8270.9257199284111</v>
      </c>
      <c r="I31" s="1576">
        <v>3752.7226263346829</v>
      </c>
      <c r="J31" s="1576">
        <v>8813.5803799207479</v>
      </c>
      <c r="K31" s="1575">
        <v>3745.8093593665999</v>
      </c>
      <c r="L31" s="1574">
        <v>17.335994331523494</v>
      </c>
      <c r="M31" s="1573">
        <v>-0.18422003586326241</v>
      </c>
    </row>
    <row r="32" spans="2:13" ht="18" customHeight="1">
      <c r="B32" s="1564"/>
      <c r="C32" s="1563"/>
      <c r="D32" s="1563" t="s">
        <v>1326</v>
      </c>
      <c r="E32" s="1563"/>
      <c r="F32" s="1563"/>
      <c r="G32" s="1562">
        <v>3220.6849879017977</v>
      </c>
      <c r="H32" s="1562">
        <v>8326.6096902903228</v>
      </c>
      <c r="I32" s="1562">
        <v>3773.02507514224</v>
      </c>
      <c r="J32" s="1562">
        <v>8909.5500445148919</v>
      </c>
      <c r="K32" s="1583">
        <v>3766.9258094619076</v>
      </c>
      <c r="L32" s="1561">
        <v>17.14977060206931</v>
      </c>
      <c r="M32" s="1560">
        <v>-0.1616545227996653</v>
      </c>
    </row>
    <row r="33" spans="2:13" ht="18" customHeight="1">
      <c r="B33" s="1564"/>
      <c r="C33" s="1563"/>
      <c r="D33" s="1563"/>
      <c r="E33" s="1563" t="s">
        <v>1325</v>
      </c>
      <c r="F33" s="1563"/>
      <c r="G33" s="1562">
        <v>261.81901248750182</v>
      </c>
      <c r="H33" s="1562">
        <v>582.27301250268704</v>
      </c>
      <c r="I33" s="1562">
        <v>219.92743727491401</v>
      </c>
      <c r="J33" s="1562">
        <v>573.12505910878951</v>
      </c>
      <c r="K33" s="1583">
        <v>212.93344185402103</v>
      </c>
      <c r="L33" s="1561">
        <v>-16.000203657703253</v>
      </c>
      <c r="M33" s="1560">
        <v>-3.1801377343156645</v>
      </c>
    </row>
    <row r="34" spans="2:13" ht="18" customHeight="1">
      <c r="B34" s="1564"/>
      <c r="C34" s="1563"/>
      <c r="D34" s="1563"/>
      <c r="E34" s="1563" t="s">
        <v>1324</v>
      </c>
      <c r="F34" s="1563"/>
      <c r="G34" s="1562">
        <v>2764.7335717637029</v>
      </c>
      <c r="H34" s="1562">
        <v>7223.7880740471237</v>
      </c>
      <c r="I34" s="1562">
        <v>3296.8469349781635</v>
      </c>
      <c r="J34" s="1562">
        <v>7790.0032893472408</v>
      </c>
      <c r="K34" s="1583">
        <v>3320.0292490516354</v>
      </c>
      <c r="L34" s="1561">
        <v>19.24646080363577</v>
      </c>
      <c r="M34" s="1560">
        <v>0.70316622308173748</v>
      </c>
    </row>
    <row r="35" spans="2:13" ht="18" customHeight="1">
      <c r="B35" s="1564"/>
      <c r="C35" s="1563"/>
      <c r="D35" s="1563"/>
      <c r="E35" s="1563" t="s">
        <v>1323</v>
      </c>
      <c r="F35" s="1563"/>
      <c r="G35" s="1562">
        <v>192.71222902528746</v>
      </c>
      <c r="H35" s="1562">
        <v>517.97577144095158</v>
      </c>
      <c r="I35" s="1562">
        <v>255.7507028891626</v>
      </c>
      <c r="J35" s="1562">
        <v>544.92696237743542</v>
      </c>
      <c r="K35" s="1583">
        <v>233.26826840460879</v>
      </c>
      <c r="L35" s="1561">
        <v>32.711195435139359</v>
      </c>
      <c r="M35" s="1560">
        <v>-8.7907615621675461</v>
      </c>
    </row>
    <row r="36" spans="2:13" ht="18" hidden="1" customHeight="1">
      <c r="B36" s="1564"/>
      <c r="C36" s="1563"/>
      <c r="D36" s="1563"/>
      <c r="E36" s="1563"/>
      <c r="F36" s="1563"/>
      <c r="G36" s="1562">
        <v>1.4201746253051626</v>
      </c>
      <c r="H36" s="1562">
        <v>2.5728322995609911</v>
      </c>
      <c r="I36" s="1562">
        <v>0.5</v>
      </c>
      <c r="J36" s="1562">
        <v>1.4947336814264589</v>
      </c>
      <c r="K36" s="1583">
        <v>0.69485015164278086</v>
      </c>
      <c r="L36" s="1561">
        <v>-64.793061987531175</v>
      </c>
      <c r="M36" s="1560">
        <v>38.970030328556163</v>
      </c>
    </row>
    <row r="37" spans="2:13" ht="18" customHeight="1">
      <c r="B37" s="1564"/>
      <c r="C37" s="1563"/>
      <c r="D37" s="1563" t="s">
        <v>1321</v>
      </c>
      <c r="E37" s="1563"/>
      <c r="F37" s="1563"/>
      <c r="G37" s="1562">
        <v>-22.414373914699585</v>
      </c>
      <c r="H37" s="1562">
        <v>-55.683970361910426</v>
      </c>
      <c r="I37" s="1562">
        <v>-20.302448807557607</v>
      </c>
      <c r="J37" s="1562">
        <v>-95.969664594143211</v>
      </c>
      <c r="K37" s="1583">
        <v>-21.116450095308121</v>
      </c>
      <c r="L37" s="1561">
        <v>-9.4221909350631279</v>
      </c>
      <c r="M37" s="1560">
        <v>4.0093749057872259</v>
      </c>
    </row>
    <row r="38" spans="2:13" s="1567" customFormat="1" ht="18" customHeight="1">
      <c r="B38" s="1572" t="s">
        <v>156</v>
      </c>
      <c r="C38" s="1571" t="s">
        <v>1320</v>
      </c>
      <c r="D38" s="1571"/>
      <c r="E38" s="1571"/>
      <c r="F38" s="1571"/>
      <c r="G38" s="1570">
        <v>85.63290342654031</v>
      </c>
      <c r="H38" s="1570">
        <v>169.32034828486562</v>
      </c>
      <c r="I38" s="1570">
        <v>46.502239213146822</v>
      </c>
      <c r="J38" s="1570">
        <v>137.32532357045275</v>
      </c>
      <c r="K38" s="1581">
        <v>49.734063942885356</v>
      </c>
      <c r="L38" s="1569">
        <v>-45.6958279441751</v>
      </c>
      <c r="M38" s="1568">
        <v>6.9498260393982321</v>
      </c>
    </row>
    <row r="39" spans="2:13" ht="18" customHeight="1">
      <c r="B39" s="1578" t="s">
        <v>1356</v>
      </c>
      <c r="C39" s="1578"/>
      <c r="D39" s="1577"/>
      <c r="E39" s="1577"/>
      <c r="F39" s="1577"/>
      <c r="G39" s="1576">
        <v>-534.67559634366671</v>
      </c>
      <c r="H39" s="1576">
        <v>-2199.8784565750966</v>
      </c>
      <c r="I39" s="1576">
        <v>-997.95469144622507</v>
      </c>
      <c r="J39" s="1576">
        <v>-2210.8394443833795</v>
      </c>
      <c r="K39" s="1575">
        <v>-568.00487544211228</v>
      </c>
      <c r="L39" s="1584">
        <v>86.646762685758006</v>
      </c>
      <c r="M39" s="1573">
        <v>-43.083099833022899</v>
      </c>
    </row>
    <row r="40" spans="2:13" s="1567" customFormat="1" ht="18" customHeight="1">
      <c r="B40" s="1572" t="s">
        <v>165</v>
      </c>
      <c r="C40" s="1571" t="s">
        <v>1318</v>
      </c>
      <c r="D40" s="1571"/>
      <c r="E40" s="1571"/>
      <c r="F40" s="1571"/>
      <c r="G40" s="1570">
        <v>328.93917904537614</v>
      </c>
      <c r="H40" s="1570">
        <v>959.68867408583219</v>
      </c>
      <c r="I40" s="1570">
        <v>171.10565949448346</v>
      </c>
      <c r="J40" s="1570">
        <v>877.34259218076409</v>
      </c>
      <c r="K40" s="1581">
        <v>213.17387556528598</v>
      </c>
      <c r="L40" s="1580">
        <v>-47.982584503599078</v>
      </c>
      <c r="M40" s="1568">
        <v>24.586104396014335</v>
      </c>
    </row>
    <row r="41" spans="2:13" ht="18" customHeight="1">
      <c r="B41" s="1564"/>
      <c r="C41" s="1563" t="s">
        <v>1317</v>
      </c>
      <c r="D41" s="1563"/>
      <c r="E41" s="1563"/>
      <c r="F41" s="1563"/>
      <c r="G41" s="1562">
        <v>107.71912507552049</v>
      </c>
      <c r="H41" s="1562">
        <v>168.56061033235039</v>
      </c>
      <c r="I41" s="1562">
        <v>58.877077876410695</v>
      </c>
      <c r="J41" s="1562">
        <v>115.46574335907513</v>
      </c>
      <c r="K41" s="1583">
        <v>57.889770432792268</v>
      </c>
      <c r="L41" s="1561">
        <v>-45.342038532959933</v>
      </c>
      <c r="M41" s="1560">
        <v>-1.6768961355230516</v>
      </c>
    </row>
    <row r="42" spans="2:13" ht="18" customHeight="1">
      <c r="B42" s="1564"/>
      <c r="C42" s="1563" t="s">
        <v>1316</v>
      </c>
      <c r="D42" s="1563"/>
      <c r="E42" s="1563"/>
      <c r="F42" s="1563"/>
      <c r="G42" s="1562">
        <v>0</v>
      </c>
      <c r="H42" s="1562">
        <v>0</v>
      </c>
      <c r="I42" s="1562">
        <v>0</v>
      </c>
      <c r="J42" s="1562">
        <v>0</v>
      </c>
      <c r="K42" s="1583">
        <v>0</v>
      </c>
      <c r="L42" s="1561" t="s">
        <v>147</v>
      </c>
      <c r="M42" s="1560" t="s">
        <v>147</v>
      </c>
    </row>
    <row r="43" spans="2:13" ht="18" customHeight="1">
      <c r="B43" s="1564"/>
      <c r="C43" s="1563" t="s">
        <v>1315</v>
      </c>
      <c r="D43" s="1563"/>
      <c r="E43" s="1563"/>
      <c r="F43" s="1563"/>
      <c r="G43" s="1562">
        <v>-181.19452983175751</v>
      </c>
      <c r="H43" s="1562">
        <v>-387.92147940738272</v>
      </c>
      <c r="I43" s="1562">
        <v>-82.754367412683834</v>
      </c>
      <c r="J43" s="1562">
        <v>-248.05113300482719</v>
      </c>
      <c r="K43" s="1583">
        <v>-49.691145598420832</v>
      </c>
      <c r="L43" s="1561">
        <v>-54.328440549765595</v>
      </c>
      <c r="M43" s="1560">
        <v>-39.953446383538392</v>
      </c>
    </row>
    <row r="44" spans="2:13" ht="18" customHeight="1">
      <c r="B44" s="1564"/>
      <c r="C44" s="1563"/>
      <c r="D44" s="1563" t="s">
        <v>1313</v>
      </c>
      <c r="E44" s="1563"/>
      <c r="F44" s="1563"/>
      <c r="G44" s="1562">
        <v>-1.2751043419435608</v>
      </c>
      <c r="H44" s="1562">
        <v>38.080615435264917</v>
      </c>
      <c r="I44" s="1562">
        <v>36.993871654564387</v>
      </c>
      <c r="J44" s="1562">
        <v>92.773997661120518</v>
      </c>
      <c r="K44" s="1583">
        <v>-47.132198248345347</v>
      </c>
      <c r="L44" s="1566">
        <v>-3001.2427012974463</v>
      </c>
      <c r="M44" s="1565">
        <v>-227.40542187216587</v>
      </c>
    </row>
    <row r="45" spans="2:13" ht="18" customHeight="1">
      <c r="B45" s="1564"/>
      <c r="C45" s="1563"/>
      <c r="D45" s="1563" t="s">
        <v>1255</v>
      </c>
      <c r="E45" s="1563"/>
      <c r="F45" s="1563"/>
      <c r="G45" s="1562">
        <v>-179.91942548981396</v>
      </c>
      <c r="H45" s="1562">
        <v>-426.00209484264758</v>
      </c>
      <c r="I45" s="1562">
        <v>-119.74823906724819</v>
      </c>
      <c r="J45" s="1562">
        <v>-340.82513066594777</v>
      </c>
      <c r="K45" s="1583">
        <v>-2.5589473500754902</v>
      </c>
      <c r="L45" s="1561">
        <v>-33.443407380139917</v>
      </c>
      <c r="M45" s="1560">
        <v>-97.863060559380386</v>
      </c>
    </row>
    <row r="46" spans="2:13" ht="18" customHeight="1">
      <c r="B46" s="1564"/>
      <c r="C46" s="1563" t="s">
        <v>1314</v>
      </c>
      <c r="D46" s="1563"/>
      <c r="E46" s="1563"/>
      <c r="F46" s="1563"/>
      <c r="G46" s="1562">
        <v>402.41458380161322</v>
      </c>
      <c r="H46" s="1562">
        <v>1179.0495431608645</v>
      </c>
      <c r="I46" s="1562">
        <v>194.98294903075657</v>
      </c>
      <c r="J46" s="1562">
        <v>1009.9279818265162</v>
      </c>
      <c r="K46" s="1583">
        <v>204.97525073091455</v>
      </c>
      <c r="L46" s="1561">
        <v>-51.546748830832279</v>
      </c>
      <c r="M46" s="1560">
        <v>5.1247053908194857</v>
      </c>
    </row>
    <row r="47" spans="2:13" ht="18" customHeight="1">
      <c r="B47" s="1564"/>
      <c r="C47" s="1563"/>
      <c r="D47" s="1563" t="s">
        <v>1313</v>
      </c>
      <c r="E47" s="1563"/>
      <c r="F47" s="1563"/>
      <c r="G47" s="1562">
        <v>116.16649828647357</v>
      </c>
      <c r="H47" s="1562">
        <v>517.75588608269243</v>
      </c>
      <c r="I47" s="1562">
        <v>3.3603065598952018</v>
      </c>
      <c r="J47" s="1562">
        <v>334.05421370175259</v>
      </c>
      <c r="K47" s="1583">
        <v>-128.79763011762515</v>
      </c>
      <c r="L47" s="1561">
        <v>-97.107335927774557</v>
      </c>
      <c r="M47" s="1560">
        <v>-3932.9130935494763</v>
      </c>
    </row>
    <row r="48" spans="2:13" ht="18" customHeight="1">
      <c r="B48" s="1564"/>
      <c r="C48" s="1563"/>
      <c r="D48" s="1563" t="s">
        <v>1312</v>
      </c>
      <c r="E48" s="1563"/>
      <c r="F48" s="1563"/>
      <c r="G48" s="1562">
        <v>130.17302630004622</v>
      </c>
      <c r="H48" s="1562">
        <v>795.08129791715839</v>
      </c>
      <c r="I48" s="1562">
        <v>106.67692486946868</v>
      </c>
      <c r="J48" s="1562">
        <v>578.34511498129859</v>
      </c>
      <c r="K48" s="1583">
        <v>236.73113223802343</v>
      </c>
      <c r="L48" s="1566">
        <v>-18.049900273824392</v>
      </c>
      <c r="M48" s="1565">
        <v>121.91409485011951</v>
      </c>
    </row>
    <row r="49" spans="2:13" ht="18" customHeight="1">
      <c r="B49" s="1564"/>
      <c r="C49" s="1563"/>
      <c r="D49" s="1563"/>
      <c r="E49" s="1563" t="s">
        <v>1311</v>
      </c>
      <c r="F49" s="1563"/>
      <c r="G49" s="1562">
        <v>106.1039766516856</v>
      </c>
      <c r="H49" s="1562">
        <v>763.53717895834495</v>
      </c>
      <c r="I49" s="1562">
        <v>86.645801737504229</v>
      </c>
      <c r="J49" s="1562">
        <v>546.32217214428067</v>
      </c>
      <c r="K49" s="1583">
        <v>232.26124275272474</v>
      </c>
      <c r="L49" s="1566">
        <v>-18.338780061050855</v>
      </c>
      <c r="M49" s="1565">
        <v>168.05827644871516</v>
      </c>
    </row>
    <row r="50" spans="2:13" ht="18" customHeight="1">
      <c r="B50" s="1564"/>
      <c r="C50" s="1563"/>
      <c r="D50" s="1563"/>
      <c r="E50" s="1563"/>
      <c r="F50" s="1563" t="s">
        <v>1309</v>
      </c>
      <c r="G50" s="1562">
        <v>193.6021657694952</v>
      </c>
      <c r="H50" s="1562">
        <v>940.52778712842257</v>
      </c>
      <c r="I50" s="1562">
        <v>137.92282327300916</v>
      </c>
      <c r="J50" s="1562">
        <v>725.01367497767649</v>
      </c>
      <c r="K50" s="1583">
        <v>300.95075197627364</v>
      </c>
      <c r="L50" s="1561">
        <v>-28.759669229515993</v>
      </c>
      <c r="M50" s="1560">
        <v>118.20228504209302</v>
      </c>
    </row>
    <row r="51" spans="2:13" ht="18" customHeight="1">
      <c r="B51" s="1564"/>
      <c r="C51" s="1563"/>
      <c r="D51" s="1563"/>
      <c r="E51" s="1563"/>
      <c r="F51" s="1563" t="s">
        <v>1308</v>
      </c>
      <c r="G51" s="1562">
        <v>-87.498189117809588</v>
      </c>
      <c r="H51" s="1562">
        <v>-176.99060817007771</v>
      </c>
      <c r="I51" s="1562">
        <v>-51.277021535504929</v>
      </c>
      <c r="J51" s="1562">
        <v>-178.69150283339573</v>
      </c>
      <c r="K51" s="1583">
        <v>-68.689509223548896</v>
      </c>
      <c r="L51" s="1561">
        <v>-41.39647682712112</v>
      </c>
      <c r="M51" s="1560">
        <v>33.957681563051239</v>
      </c>
    </row>
    <row r="52" spans="2:13" ht="18" customHeight="1">
      <c r="B52" s="1564"/>
      <c r="C52" s="1563"/>
      <c r="D52" s="1563"/>
      <c r="E52" s="1563" t="s">
        <v>1310</v>
      </c>
      <c r="F52" s="1563"/>
      <c r="G52" s="1562">
        <v>24.069049648360586</v>
      </c>
      <c r="H52" s="1562">
        <v>31.544118958813488</v>
      </c>
      <c r="I52" s="1562">
        <v>20.031123131964435</v>
      </c>
      <c r="J52" s="1562">
        <v>32.022942837017958</v>
      </c>
      <c r="K52" s="1583">
        <v>4.4698894852986504</v>
      </c>
      <c r="L52" s="1566">
        <v>-16.776426885933091</v>
      </c>
      <c r="M52" s="1565">
        <v>-77.685277775733525</v>
      </c>
    </row>
    <row r="53" spans="2:13" ht="18" customHeight="1">
      <c r="B53" s="1564"/>
      <c r="C53" s="1563"/>
      <c r="D53" s="1563"/>
      <c r="E53" s="1563"/>
      <c r="F53" s="1563" t="s">
        <v>1309</v>
      </c>
      <c r="G53" s="1562">
        <v>28.266373731732624</v>
      </c>
      <c r="H53" s="1562">
        <v>51.260552911278801</v>
      </c>
      <c r="I53" s="1562">
        <v>33.570342887596155</v>
      </c>
      <c r="J53" s="1562">
        <v>61.826979161154746</v>
      </c>
      <c r="K53" s="1583">
        <v>10.850819145206724</v>
      </c>
      <c r="L53" s="1566">
        <v>18.764236283726575</v>
      </c>
      <c r="M53" s="1565">
        <v>-67.677365758405841</v>
      </c>
    </row>
    <row r="54" spans="2:13" ht="18" customHeight="1">
      <c r="B54" s="1564"/>
      <c r="C54" s="1563"/>
      <c r="D54" s="1563"/>
      <c r="E54" s="1563"/>
      <c r="F54" s="1563" t="s">
        <v>1308</v>
      </c>
      <c r="G54" s="1562">
        <v>-4.19732408337204</v>
      </c>
      <c r="H54" s="1562">
        <v>-19.768920568989746</v>
      </c>
      <c r="I54" s="1562">
        <v>-13.539219755631713</v>
      </c>
      <c r="J54" s="1562">
        <v>-29.804036324136774</v>
      </c>
      <c r="K54" s="1583">
        <v>-6.3809296599080731</v>
      </c>
      <c r="L54" s="1566">
        <v>222.56789055837203</v>
      </c>
      <c r="M54" s="1565">
        <v>-52.870772651031899</v>
      </c>
    </row>
    <row r="55" spans="2:13" ht="18" customHeight="1">
      <c r="B55" s="1564"/>
      <c r="C55" s="1563"/>
      <c r="D55" s="1563" t="s">
        <v>1307</v>
      </c>
      <c r="E55" s="1563"/>
      <c r="F55" s="1563"/>
      <c r="G55" s="1562">
        <v>148.05862361282578</v>
      </c>
      <c r="H55" s="1562">
        <v>-133.79758314353228</v>
      </c>
      <c r="I55" s="1562">
        <v>79.860517676446534</v>
      </c>
      <c r="J55" s="1562">
        <v>95.906539266312393</v>
      </c>
      <c r="K55" s="1583">
        <v>94.522773195665621</v>
      </c>
      <c r="L55" s="1561">
        <v>-46.061556073030715</v>
      </c>
      <c r="M55" s="1560">
        <v>18.359830296396225</v>
      </c>
    </row>
    <row r="56" spans="2:13" ht="18" customHeight="1">
      <c r="B56" s="1564"/>
      <c r="C56" s="1563"/>
      <c r="D56" s="1563"/>
      <c r="E56" s="1563" t="s">
        <v>1300</v>
      </c>
      <c r="F56" s="1563"/>
      <c r="G56" s="1562">
        <v>-1.4062208558092699</v>
      </c>
      <c r="H56" s="1562">
        <v>-1.7336701174124338</v>
      </c>
      <c r="I56" s="1562">
        <v>4.2714018225348052E-2</v>
      </c>
      <c r="J56" s="1562">
        <v>0.24321859040420105</v>
      </c>
      <c r="K56" s="1583">
        <v>1.6213956892403125E-2</v>
      </c>
      <c r="L56" s="1561">
        <v>-103.03750424756475</v>
      </c>
      <c r="M56" s="1560">
        <v>-62.040665884294697</v>
      </c>
    </row>
    <row r="57" spans="2:13" ht="18" customHeight="1">
      <c r="B57" s="1564"/>
      <c r="C57" s="1563"/>
      <c r="D57" s="1563"/>
      <c r="E57" s="1563" t="s">
        <v>1299</v>
      </c>
      <c r="F57" s="1563"/>
      <c r="G57" s="1562">
        <v>149.46484446863505</v>
      </c>
      <c r="H57" s="1562">
        <v>-132.06391302611982</v>
      </c>
      <c r="I57" s="1562">
        <v>79.817803658221194</v>
      </c>
      <c r="J57" s="1562">
        <v>95.663320675908196</v>
      </c>
      <c r="K57" s="1583">
        <v>94.506559238773207</v>
      </c>
      <c r="L57" s="1561">
        <v>-46.597606987795167</v>
      </c>
      <c r="M57" s="1560">
        <v>18.402856139025161</v>
      </c>
    </row>
    <row r="58" spans="2:13" ht="18" customHeight="1">
      <c r="B58" s="1564"/>
      <c r="C58" s="1563"/>
      <c r="D58" s="1563" t="s">
        <v>1355</v>
      </c>
      <c r="E58" s="1563"/>
      <c r="F58" s="1563"/>
      <c r="G58" s="1562">
        <v>8.0164356022676202</v>
      </c>
      <c r="H58" s="1562">
        <v>9.9423045458175707E-3</v>
      </c>
      <c r="I58" s="1562">
        <v>5.0851999249461848</v>
      </c>
      <c r="J58" s="1562">
        <v>1.6221138771527022</v>
      </c>
      <c r="K58" s="1583">
        <v>2.5189754148506722</v>
      </c>
      <c r="L58" s="1566">
        <v>-36.565324325592691</v>
      </c>
      <c r="M58" s="1560" t="s">
        <v>147</v>
      </c>
    </row>
    <row r="59" spans="2:13" ht="18" customHeight="1">
      <c r="B59" s="1578" t="s">
        <v>1354</v>
      </c>
      <c r="C59" s="1577"/>
      <c r="D59" s="1577"/>
      <c r="E59" s="1577"/>
      <c r="F59" s="1577"/>
      <c r="G59" s="1576">
        <v>-205.73641729829041</v>
      </c>
      <c r="H59" s="1576">
        <v>-1240.1897824892646</v>
      </c>
      <c r="I59" s="1576">
        <v>-826.84903195174161</v>
      </c>
      <c r="J59" s="1576">
        <v>-1333.4968522026156</v>
      </c>
      <c r="K59" s="1575">
        <v>-354.83099987682618</v>
      </c>
      <c r="L59" s="1574">
        <v>301.89726389223574</v>
      </c>
      <c r="M59" s="1582">
        <v>-57.086362060645726</v>
      </c>
    </row>
    <row r="60" spans="2:13" s="1567" customFormat="1" ht="18" customHeight="1">
      <c r="B60" s="1572" t="s">
        <v>965</v>
      </c>
      <c r="C60" s="1571" t="s">
        <v>1304</v>
      </c>
      <c r="D60" s="1571"/>
      <c r="E60" s="1571"/>
      <c r="F60" s="1571"/>
      <c r="G60" s="1570">
        <v>299.86050848241098</v>
      </c>
      <c r="H60" s="1570">
        <v>1105.3320520726325</v>
      </c>
      <c r="I60" s="1570">
        <v>156.56052660880064</v>
      </c>
      <c r="J60" s="1570">
        <v>838.42180845840267</v>
      </c>
      <c r="K60" s="1581">
        <v>655.2306018419514</v>
      </c>
      <c r="L60" s="1580">
        <v>-47.788881103033262</v>
      </c>
      <c r="M60" s="1579">
        <v>318.51583923141919</v>
      </c>
    </row>
    <row r="61" spans="2:13" ht="18" customHeight="1">
      <c r="B61" s="1578" t="s">
        <v>1353</v>
      </c>
      <c r="C61" s="1577"/>
      <c r="D61" s="1577"/>
      <c r="E61" s="1577"/>
      <c r="F61" s="1577"/>
      <c r="G61" s="1576">
        <v>94.12409118412063</v>
      </c>
      <c r="H61" s="1576">
        <v>-134.85773041663214</v>
      </c>
      <c r="I61" s="1576">
        <v>-670.28850534294111</v>
      </c>
      <c r="J61" s="1576">
        <v>-495.07504374421296</v>
      </c>
      <c r="K61" s="1575">
        <v>300.39960196512533</v>
      </c>
      <c r="L61" s="1574">
        <v>-812.13277802784603</v>
      </c>
      <c r="M61" s="1573">
        <v>-144.81646329462734</v>
      </c>
    </row>
    <row r="62" spans="2:13" s="1567" customFormat="1" ht="18" customHeight="1">
      <c r="B62" s="1572" t="s">
        <v>1302</v>
      </c>
      <c r="C62" s="1571"/>
      <c r="D62" s="1571"/>
      <c r="E62" s="1571"/>
      <c r="F62" s="1571"/>
      <c r="G62" s="1570">
        <v>-94.124091184120758</v>
      </c>
      <c r="H62" s="1570">
        <v>134.85773041663217</v>
      </c>
      <c r="I62" s="1570">
        <v>670.28850534294111</v>
      </c>
      <c r="J62" s="1570">
        <v>495.0750437442133</v>
      </c>
      <c r="K62" s="1570">
        <v>-300.39960196512521</v>
      </c>
      <c r="L62" s="1569">
        <v>-812.13277802784501</v>
      </c>
      <c r="M62" s="1568">
        <v>-144.81646329462731</v>
      </c>
    </row>
    <row r="63" spans="2:13" ht="18" customHeight="1">
      <c r="B63" s="1564"/>
      <c r="C63" s="1563" t="s">
        <v>1301</v>
      </c>
      <c r="D63" s="1563"/>
      <c r="E63" s="1563"/>
      <c r="F63" s="1563"/>
      <c r="G63" s="1562">
        <v>-92.640248139379906</v>
      </c>
      <c r="H63" s="1562">
        <v>144.07669530167536</v>
      </c>
      <c r="I63" s="1562">
        <v>670.28847094819969</v>
      </c>
      <c r="J63" s="1562">
        <v>502.98368697044191</v>
      </c>
      <c r="K63" s="1562">
        <v>-300.40038199818184</v>
      </c>
      <c r="L63" s="1561">
        <v>-823.53915755896014</v>
      </c>
      <c r="M63" s="1560">
        <v>-144.81658196704939</v>
      </c>
    </row>
    <row r="64" spans="2:13" ht="18" customHeight="1">
      <c r="B64" s="1564"/>
      <c r="C64" s="1563"/>
      <c r="D64" s="1563" t="s">
        <v>1300</v>
      </c>
      <c r="E64" s="1563"/>
      <c r="F64" s="1563"/>
      <c r="G64" s="1562">
        <v>-103.66573017107066</v>
      </c>
      <c r="H64" s="1562">
        <v>-239.33827914130529</v>
      </c>
      <c r="I64" s="1562">
        <v>936.51276963058626</v>
      </c>
      <c r="J64" s="1562">
        <v>711.9680259834513</v>
      </c>
      <c r="K64" s="1562">
        <v>-251.35735839133497</v>
      </c>
      <c r="L64" s="1561">
        <v>-1003.3966847917239</v>
      </c>
      <c r="M64" s="1560">
        <v>-126.83971500895653</v>
      </c>
    </row>
    <row r="65" spans="2:13" ht="18" customHeight="1">
      <c r="B65" s="1564"/>
      <c r="C65" s="1563"/>
      <c r="D65" s="1563" t="s">
        <v>1299</v>
      </c>
      <c r="E65" s="1563"/>
      <c r="F65" s="1563"/>
      <c r="G65" s="1562">
        <v>11.025482031690778</v>
      </c>
      <c r="H65" s="1562">
        <v>383.41497444298051</v>
      </c>
      <c r="I65" s="1562">
        <v>-266.22429868238663</v>
      </c>
      <c r="J65" s="1562">
        <v>-208.98433901300913</v>
      </c>
      <c r="K65" s="1562">
        <v>-49.043023606846859</v>
      </c>
      <c r="L65" s="1566">
        <v>-2514.6272962685211</v>
      </c>
      <c r="M65" s="1565">
        <v>-81.578306770053089</v>
      </c>
    </row>
    <row r="66" spans="2:13" ht="18" customHeight="1">
      <c r="B66" s="1564"/>
      <c r="C66" s="1563" t="s">
        <v>1298</v>
      </c>
      <c r="D66" s="1563"/>
      <c r="E66" s="1563"/>
      <c r="F66" s="1563"/>
      <c r="G66" s="1562">
        <v>-1.4838430447409079</v>
      </c>
      <c r="H66" s="1562">
        <v>-9.2189648850431709</v>
      </c>
      <c r="I66" s="1562">
        <v>3.4394741446980848E-5</v>
      </c>
      <c r="J66" s="1562">
        <v>-7.9086432262287296</v>
      </c>
      <c r="K66" s="1562">
        <v>7.8003305669796172E-4</v>
      </c>
      <c r="L66" s="1561">
        <v>-100.00231795010725</v>
      </c>
      <c r="M66" s="1560">
        <v>2167.8846355056194</v>
      </c>
    </row>
    <row r="67" spans="2:13" ht="18" customHeight="1" thickBot="1">
      <c r="B67" s="1559" t="s">
        <v>1352</v>
      </c>
      <c r="C67" s="1558"/>
      <c r="D67" s="1558"/>
      <c r="E67" s="1558"/>
      <c r="F67" s="1558"/>
      <c r="G67" s="1557">
        <v>53.934532428705054</v>
      </c>
      <c r="H67" s="1557">
        <v>1.0601472730997799</v>
      </c>
      <c r="I67" s="1557">
        <v>750.14902301938764</v>
      </c>
      <c r="J67" s="1557">
        <v>590.98158301052558</v>
      </c>
      <c r="K67" s="1557">
        <v>-205.87682876945954</v>
      </c>
      <c r="L67" s="1556">
        <v>1290.8510730319099</v>
      </c>
      <c r="M67" s="1555">
        <v>-127.44479062850671</v>
      </c>
    </row>
    <row r="68" spans="2:13" ht="18" customHeight="1" thickTop="1">
      <c r="B68" s="1554" t="s">
        <v>1351</v>
      </c>
    </row>
    <row r="72" spans="2:13">
      <c r="G72" s="1553"/>
    </row>
    <row r="73" spans="2:13">
      <c r="M73" s="1552" t="s">
        <v>119</v>
      </c>
    </row>
    <row r="77" spans="2:13">
      <c r="K77" s="1552" t="s">
        <v>119</v>
      </c>
    </row>
    <row r="87" spans="10:10">
      <c r="J87" s="1552" t="s">
        <v>119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zoomScaleSheetLayoutView="70" workbookViewId="0">
      <selection activeCell="H34" sqref="H34"/>
    </sheetView>
  </sheetViews>
  <sheetFormatPr defaultRowHeight="15.75"/>
  <cols>
    <col min="1" max="1" width="9.140625" style="745"/>
    <col min="2" max="2" width="7.140625" style="745" customWidth="1"/>
    <col min="3" max="3" width="31.140625" style="745" customWidth="1"/>
    <col min="4" max="7" width="13.140625" style="745" customWidth="1"/>
    <col min="8" max="8" width="12.42578125" style="745" customWidth="1"/>
    <col min="9" max="9" width="11.85546875" style="745" customWidth="1"/>
    <col min="10" max="10" width="10.7109375" style="745" bestFit="1" customWidth="1"/>
    <col min="11" max="12" width="11.7109375" style="745" customWidth="1"/>
    <col min="13" max="14" width="9.140625" style="745"/>
    <col min="15" max="15" width="11.42578125" style="745" customWidth="1"/>
    <col min="16" max="16" width="10.85546875" style="745" customWidth="1"/>
    <col min="17" max="17" width="10.28515625" style="745" customWidth="1"/>
    <col min="18" max="242" width="9.140625" style="745"/>
    <col min="243" max="243" width="6.85546875" style="745" customWidth="1"/>
    <col min="244" max="244" width="31.28515625" style="745" customWidth="1"/>
    <col min="245" max="245" width="14.85546875" style="745" customWidth="1"/>
    <col min="246" max="246" width="15.85546875" style="745" customWidth="1"/>
    <col min="247" max="248" width="12.85546875" style="745" customWidth="1"/>
    <col min="249" max="249" width="12.42578125" style="745" customWidth="1"/>
    <col min="250" max="250" width="11.85546875" style="745" customWidth="1"/>
    <col min="251" max="498" width="9.140625" style="745"/>
    <col min="499" max="499" width="6.85546875" style="745" customWidth="1"/>
    <col min="500" max="500" width="31.28515625" style="745" customWidth="1"/>
    <col min="501" max="501" width="14.85546875" style="745" customWidth="1"/>
    <col min="502" max="502" width="15.85546875" style="745" customWidth="1"/>
    <col min="503" max="504" width="12.85546875" style="745" customWidth="1"/>
    <col min="505" max="505" width="12.42578125" style="745" customWidth="1"/>
    <col min="506" max="506" width="11.85546875" style="745" customWidth="1"/>
    <col min="507" max="754" width="9.140625" style="745"/>
    <col min="755" max="755" width="6.85546875" style="745" customWidth="1"/>
    <col min="756" max="756" width="31.28515625" style="745" customWidth="1"/>
    <col min="757" max="757" width="14.85546875" style="745" customWidth="1"/>
    <col min="758" max="758" width="15.85546875" style="745" customWidth="1"/>
    <col min="759" max="760" width="12.85546875" style="745" customWidth="1"/>
    <col min="761" max="761" width="12.42578125" style="745" customWidth="1"/>
    <col min="762" max="762" width="11.85546875" style="745" customWidth="1"/>
    <col min="763" max="1010" width="9.140625" style="745"/>
    <col min="1011" max="1011" width="6.85546875" style="745" customWidth="1"/>
    <col min="1012" max="1012" width="31.28515625" style="745" customWidth="1"/>
    <col min="1013" max="1013" width="14.85546875" style="745" customWidth="1"/>
    <col min="1014" max="1014" width="15.85546875" style="745" customWidth="1"/>
    <col min="1015" max="1016" width="12.85546875" style="745" customWidth="1"/>
    <col min="1017" max="1017" width="12.42578125" style="745" customWidth="1"/>
    <col min="1018" max="1018" width="11.85546875" style="745" customWidth="1"/>
    <col min="1019" max="1266" width="9.140625" style="745"/>
    <col min="1267" max="1267" width="6.85546875" style="745" customWidth="1"/>
    <col min="1268" max="1268" width="31.28515625" style="745" customWidth="1"/>
    <col min="1269" max="1269" width="14.85546875" style="745" customWidth="1"/>
    <col min="1270" max="1270" width="15.85546875" style="745" customWidth="1"/>
    <col min="1271" max="1272" width="12.85546875" style="745" customWidth="1"/>
    <col min="1273" max="1273" width="12.42578125" style="745" customWidth="1"/>
    <col min="1274" max="1274" width="11.85546875" style="745" customWidth="1"/>
    <col min="1275" max="1522" width="9.140625" style="745"/>
    <col min="1523" max="1523" width="6.85546875" style="745" customWidth="1"/>
    <col min="1524" max="1524" width="31.28515625" style="745" customWidth="1"/>
    <col min="1525" max="1525" width="14.85546875" style="745" customWidth="1"/>
    <col min="1526" max="1526" width="15.85546875" style="745" customWidth="1"/>
    <col min="1527" max="1528" width="12.85546875" style="745" customWidth="1"/>
    <col min="1529" max="1529" width="12.42578125" style="745" customWidth="1"/>
    <col min="1530" max="1530" width="11.85546875" style="745" customWidth="1"/>
    <col min="1531" max="1778" width="9.140625" style="745"/>
    <col min="1779" max="1779" width="6.85546875" style="745" customWidth="1"/>
    <col min="1780" max="1780" width="31.28515625" style="745" customWidth="1"/>
    <col min="1781" max="1781" width="14.85546875" style="745" customWidth="1"/>
    <col min="1782" max="1782" width="15.85546875" style="745" customWidth="1"/>
    <col min="1783" max="1784" width="12.85546875" style="745" customWidth="1"/>
    <col min="1785" max="1785" width="12.42578125" style="745" customWidth="1"/>
    <col min="1786" max="1786" width="11.85546875" style="745" customWidth="1"/>
    <col min="1787" max="2034" width="9.140625" style="745"/>
    <col min="2035" max="2035" width="6.85546875" style="745" customWidth="1"/>
    <col min="2036" max="2036" width="31.28515625" style="745" customWidth="1"/>
    <col min="2037" max="2037" width="14.85546875" style="745" customWidth="1"/>
    <col min="2038" max="2038" width="15.85546875" style="745" customWidth="1"/>
    <col min="2039" max="2040" width="12.85546875" style="745" customWidth="1"/>
    <col min="2041" max="2041" width="12.42578125" style="745" customWidth="1"/>
    <col min="2042" max="2042" width="11.85546875" style="745" customWidth="1"/>
    <col min="2043" max="2290" width="9.140625" style="745"/>
    <col min="2291" max="2291" width="6.85546875" style="745" customWidth="1"/>
    <col min="2292" max="2292" width="31.28515625" style="745" customWidth="1"/>
    <col min="2293" max="2293" width="14.85546875" style="745" customWidth="1"/>
    <col min="2294" max="2294" width="15.85546875" style="745" customWidth="1"/>
    <col min="2295" max="2296" width="12.85546875" style="745" customWidth="1"/>
    <col min="2297" max="2297" width="12.42578125" style="745" customWidth="1"/>
    <col min="2298" max="2298" width="11.85546875" style="745" customWidth="1"/>
    <col min="2299" max="2546" width="9.140625" style="745"/>
    <col min="2547" max="2547" width="6.85546875" style="745" customWidth="1"/>
    <col min="2548" max="2548" width="31.28515625" style="745" customWidth="1"/>
    <col min="2549" max="2549" width="14.85546875" style="745" customWidth="1"/>
    <col min="2550" max="2550" width="15.85546875" style="745" customWidth="1"/>
    <col min="2551" max="2552" width="12.85546875" style="745" customWidth="1"/>
    <col min="2553" max="2553" width="12.42578125" style="745" customWidth="1"/>
    <col min="2554" max="2554" width="11.85546875" style="745" customWidth="1"/>
    <col min="2555" max="2802" width="9.140625" style="745"/>
    <col min="2803" max="2803" width="6.85546875" style="745" customWidth="1"/>
    <col min="2804" max="2804" width="31.28515625" style="745" customWidth="1"/>
    <col min="2805" max="2805" width="14.85546875" style="745" customWidth="1"/>
    <col min="2806" max="2806" width="15.85546875" style="745" customWidth="1"/>
    <col min="2807" max="2808" width="12.85546875" style="745" customWidth="1"/>
    <col min="2809" max="2809" width="12.42578125" style="745" customWidth="1"/>
    <col min="2810" max="2810" width="11.85546875" style="745" customWidth="1"/>
    <col min="2811" max="3058" width="9.140625" style="745"/>
    <col min="3059" max="3059" width="6.85546875" style="745" customWidth="1"/>
    <col min="3060" max="3060" width="31.28515625" style="745" customWidth="1"/>
    <col min="3061" max="3061" width="14.85546875" style="745" customWidth="1"/>
    <col min="3062" max="3062" width="15.85546875" style="745" customWidth="1"/>
    <col min="3063" max="3064" width="12.85546875" style="745" customWidth="1"/>
    <col min="3065" max="3065" width="12.42578125" style="745" customWidth="1"/>
    <col min="3066" max="3066" width="11.85546875" style="745" customWidth="1"/>
    <col min="3067" max="3314" width="9.140625" style="745"/>
    <col min="3315" max="3315" width="6.85546875" style="745" customWidth="1"/>
    <col min="3316" max="3316" width="31.28515625" style="745" customWidth="1"/>
    <col min="3317" max="3317" width="14.85546875" style="745" customWidth="1"/>
    <col min="3318" max="3318" width="15.85546875" style="745" customWidth="1"/>
    <col min="3319" max="3320" width="12.85546875" style="745" customWidth="1"/>
    <col min="3321" max="3321" width="12.42578125" style="745" customWidth="1"/>
    <col min="3322" max="3322" width="11.85546875" style="745" customWidth="1"/>
    <col min="3323" max="3570" width="9.140625" style="745"/>
    <col min="3571" max="3571" width="6.85546875" style="745" customWidth="1"/>
    <col min="3572" max="3572" width="31.28515625" style="745" customWidth="1"/>
    <col min="3573" max="3573" width="14.85546875" style="745" customWidth="1"/>
    <col min="3574" max="3574" width="15.85546875" style="745" customWidth="1"/>
    <col min="3575" max="3576" width="12.85546875" style="745" customWidth="1"/>
    <col min="3577" max="3577" width="12.42578125" style="745" customWidth="1"/>
    <col min="3578" max="3578" width="11.85546875" style="745" customWidth="1"/>
    <col min="3579" max="3826" width="9.140625" style="745"/>
    <col min="3827" max="3827" width="6.85546875" style="745" customWidth="1"/>
    <col min="3828" max="3828" width="31.28515625" style="745" customWidth="1"/>
    <col min="3829" max="3829" width="14.85546875" style="745" customWidth="1"/>
    <col min="3830" max="3830" width="15.85546875" style="745" customWidth="1"/>
    <col min="3831" max="3832" width="12.85546875" style="745" customWidth="1"/>
    <col min="3833" max="3833" width="12.42578125" style="745" customWidth="1"/>
    <col min="3834" max="3834" width="11.85546875" style="745" customWidth="1"/>
    <col min="3835" max="4082" width="9.140625" style="745"/>
    <col min="4083" max="4083" width="6.85546875" style="745" customWidth="1"/>
    <col min="4084" max="4084" width="31.28515625" style="745" customWidth="1"/>
    <col min="4085" max="4085" width="14.85546875" style="745" customWidth="1"/>
    <col min="4086" max="4086" width="15.85546875" style="745" customWidth="1"/>
    <col min="4087" max="4088" width="12.85546875" style="745" customWidth="1"/>
    <col min="4089" max="4089" width="12.42578125" style="745" customWidth="1"/>
    <col min="4090" max="4090" width="11.85546875" style="745" customWidth="1"/>
    <col min="4091" max="4338" width="9.140625" style="745"/>
    <col min="4339" max="4339" width="6.85546875" style="745" customWidth="1"/>
    <col min="4340" max="4340" width="31.28515625" style="745" customWidth="1"/>
    <col min="4341" max="4341" width="14.85546875" style="745" customWidth="1"/>
    <col min="4342" max="4342" width="15.85546875" style="745" customWidth="1"/>
    <col min="4343" max="4344" width="12.85546875" style="745" customWidth="1"/>
    <col min="4345" max="4345" width="12.42578125" style="745" customWidth="1"/>
    <col min="4346" max="4346" width="11.85546875" style="745" customWidth="1"/>
    <col min="4347" max="4594" width="9.140625" style="745"/>
    <col min="4595" max="4595" width="6.85546875" style="745" customWidth="1"/>
    <col min="4596" max="4596" width="31.28515625" style="745" customWidth="1"/>
    <col min="4597" max="4597" width="14.85546875" style="745" customWidth="1"/>
    <col min="4598" max="4598" width="15.85546875" style="745" customWidth="1"/>
    <col min="4599" max="4600" width="12.85546875" style="745" customWidth="1"/>
    <col min="4601" max="4601" width="12.42578125" style="745" customWidth="1"/>
    <col min="4602" max="4602" width="11.85546875" style="745" customWidth="1"/>
    <col min="4603" max="4850" width="9.140625" style="745"/>
    <col min="4851" max="4851" width="6.85546875" style="745" customWidth="1"/>
    <col min="4852" max="4852" width="31.28515625" style="745" customWidth="1"/>
    <col min="4853" max="4853" width="14.85546875" style="745" customWidth="1"/>
    <col min="4854" max="4854" width="15.85546875" style="745" customWidth="1"/>
    <col min="4855" max="4856" width="12.85546875" style="745" customWidth="1"/>
    <col min="4857" max="4857" width="12.42578125" style="745" customWidth="1"/>
    <col min="4858" max="4858" width="11.85546875" style="745" customWidth="1"/>
    <col min="4859" max="5106" width="9.140625" style="745"/>
    <col min="5107" max="5107" width="6.85546875" style="745" customWidth="1"/>
    <col min="5108" max="5108" width="31.28515625" style="745" customWidth="1"/>
    <col min="5109" max="5109" width="14.85546875" style="745" customWidth="1"/>
    <col min="5110" max="5110" width="15.85546875" style="745" customWidth="1"/>
    <col min="5111" max="5112" width="12.85546875" style="745" customWidth="1"/>
    <col min="5113" max="5113" width="12.42578125" style="745" customWidth="1"/>
    <col min="5114" max="5114" width="11.85546875" style="745" customWidth="1"/>
    <col min="5115" max="5362" width="9.140625" style="745"/>
    <col min="5363" max="5363" width="6.85546875" style="745" customWidth="1"/>
    <col min="5364" max="5364" width="31.28515625" style="745" customWidth="1"/>
    <col min="5365" max="5365" width="14.85546875" style="745" customWidth="1"/>
    <col min="5366" max="5366" width="15.85546875" style="745" customWidth="1"/>
    <col min="5367" max="5368" width="12.85546875" style="745" customWidth="1"/>
    <col min="5369" max="5369" width="12.42578125" style="745" customWidth="1"/>
    <col min="5370" max="5370" width="11.85546875" style="745" customWidth="1"/>
    <col min="5371" max="5618" width="9.140625" style="745"/>
    <col min="5619" max="5619" width="6.85546875" style="745" customWidth="1"/>
    <col min="5620" max="5620" width="31.28515625" style="745" customWidth="1"/>
    <col min="5621" max="5621" width="14.85546875" style="745" customWidth="1"/>
    <col min="5622" max="5622" width="15.85546875" style="745" customWidth="1"/>
    <col min="5623" max="5624" width="12.85546875" style="745" customWidth="1"/>
    <col min="5625" max="5625" width="12.42578125" style="745" customWidth="1"/>
    <col min="5626" max="5626" width="11.85546875" style="745" customWidth="1"/>
    <col min="5627" max="5874" width="9.140625" style="745"/>
    <col min="5875" max="5875" width="6.85546875" style="745" customWidth="1"/>
    <col min="5876" max="5876" width="31.28515625" style="745" customWidth="1"/>
    <col min="5877" max="5877" width="14.85546875" style="745" customWidth="1"/>
    <col min="5878" max="5878" width="15.85546875" style="745" customWidth="1"/>
    <col min="5879" max="5880" width="12.85546875" style="745" customWidth="1"/>
    <col min="5881" max="5881" width="12.42578125" style="745" customWidth="1"/>
    <col min="5882" max="5882" width="11.85546875" style="745" customWidth="1"/>
    <col min="5883" max="6130" width="9.140625" style="745"/>
    <col min="6131" max="6131" width="6.85546875" style="745" customWidth="1"/>
    <col min="6132" max="6132" width="31.28515625" style="745" customWidth="1"/>
    <col min="6133" max="6133" width="14.85546875" style="745" customWidth="1"/>
    <col min="6134" max="6134" width="15.85546875" style="745" customWidth="1"/>
    <col min="6135" max="6136" width="12.85546875" style="745" customWidth="1"/>
    <col min="6137" max="6137" width="12.42578125" style="745" customWidth="1"/>
    <col min="6138" max="6138" width="11.85546875" style="745" customWidth="1"/>
    <col min="6139" max="6386" width="9.140625" style="745"/>
    <col min="6387" max="6387" width="6.85546875" style="745" customWidth="1"/>
    <col min="6388" max="6388" width="31.28515625" style="745" customWidth="1"/>
    <col min="6389" max="6389" width="14.85546875" style="745" customWidth="1"/>
    <col min="6390" max="6390" width="15.85546875" style="745" customWidth="1"/>
    <col min="6391" max="6392" width="12.85546875" style="745" customWidth="1"/>
    <col min="6393" max="6393" width="12.42578125" style="745" customWidth="1"/>
    <col min="6394" max="6394" width="11.85546875" style="745" customWidth="1"/>
    <col min="6395" max="6642" width="9.140625" style="745"/>
    <col min="6643" max="6643" width="6.85546875" style="745" customWidth="1"/>
    <col min="6644" max="6644" width="31.28515625" style="745" customWidth="1"/>
    <col min="6645" max="6645" width="14.85546875" style="745" customWidth="1"/>
    <col min="6646" max="6646" width="15.85546875" style="745" customWidth="1"/>
    <col min="6647" max="6648" width="12.85546875" style="745" customWidth="1"/>
    <col min="6649" max="6649" width="12.42578125" style="745" customWidth="1"/>
    <col min="6650" max="6650" width="11.85546875" style="745" customWidth="1"/>
    <col min="6651" max="6898" width="9.140625" style="745"/>
    <col min="6899" max="6899" width="6.85546875" style="745" customWidth="1"/>
    <col min="6900" max="6900" width="31.28515625" style="745" customWidth="1"/>
    <col min="6901" max="6901" width="14.85546875" style="745" customWidth="1"/>
    <col min="6902" max="6902" width="15.85546875" style="745" customWidth="1"/>
    <col min="6903" max="6904" width="12.85546875" style="745" customWidth="1"/>
    <col min="6905" max="6905" width="12.42578125" style="745" customWidth="1"/>
    <col min="6906" max="6906" width="11.85546875" style="745" customWidth="1"/>
    <col min="6907" max="7154" width="9.140625" style="745"/>
    <col min="7155" max="7155" width="6.85546875" style="745" customWidth="1"/>
    <col min="7156" max="7156" width="31.28515625" style="745" customWidth="1"/>
    <col min="7157" max="7157" width="14.85546875" style="745" customWidth="1"/>
    <col min="7158" max="7158" width="15.85546875" style="745" customWidth="1"/>
    <col min="7159" max="7160" width="12.85546875" style="745" customWidth="1"/>
    <col min="7161" max="7161" width="12.42578125" style="745" customWidth="1"/>
    <col min="7162" max="7162" width="11.85546875" style="745" customWidth="1"/>
    <col min="7163" max="7410" width="9.140625" style="745"/>
    <col min="7411" max="7411" width="6.85546875" style="745" customWidth="1"/>
    <col min="7412" max="7412" width="31.28515625" style="745" customWidth="1"/>
    <col min="7413" max="7413" width="14.85546875" style="745" customWidth="1"/>
    <col min="7414" max="7414" width="15.85546875" style="745" customWidth="1"/>
    <col min="7415" max="7416" width="12.85546875" style="745" customWidth="1"/>
    <col min="7417" max="7417" width="12.42578125" style="745" customWidth="1"/>
    <col min="7418" max="7418" width="11.85546875" style="745" customWidth="1"/>
    <col min="7419" max="7666" width="9.140625" style="745"/>
    <col min="7667" max="7667" width="6.85546875" style="745" customWidth="1"/>
    <col min="7668" max="7668" width="31.28515625" style="745" customWidth="1"/>
    <col min="7669" max="7669" width="14.85546875" style="745" customWidth="1"/>
    <col min="7670" max="7670" width="15.85546875" style="745" customWidth="1"/>
    <col min="7671" max="7672" width="12.85546875" style="745" customWidth="1"/>
    <col min="7673" max="7673" width="12.42578125" style="745" customWidth="1"/>
    <col min="7674" max="7674" width="11.85546875" style="745" customWidth="1"/>
    <col min="7675" max="7922" width="9.140625" style="745"/>
    <col min="7923" max="7923" width="6.85546875" style="745" customWidth="1"/>
    <col min="7924" max="7924" width="31.28515625" style="745" customWidth="1"/>
    <col min="7925" max="7925" width="14.85546875" style="745" customWidth="1"/>
    <col min="7926" max="7926" width="15.85546875" style="745" customWidth="1"/>
    <col min="7927" max="7928" width="12.85546875" style="745" customWidth="1"/>
    <col min="7929" max="7929" width="12.42578125" style="745" customWidth="1"/>
    <col min="7930" max="7930" width="11.85546875" style="745" customWidth="1"/>
    <col min="7931" max="8178" width="9.140625" style="745"/>
    <col min="8179" max="8179" width="6.85546875" style="745" customWidth="1"/>
    <col min="8180" max="8180" width="31.28515625" style="745" customWidth="1"/>
    <col min="8181" max="8181" width="14.85546875" style="745" customWidth="1"/>
    <col min="8182" max="8182" width="15.85546875" style="745" customWidth="1"/>
    <col min="8183" max="8184" width="12.85546875" style="745" customWidth="1"/>
    <col min="8185" max="8185" width="12.42578125" style="745" customWidth="1"/>
    <col min="8186" max="8186" width="11.85546875" style="745" customWidth="1"/>
    <col min="8187" max="8434" width="9.140625" style="745"/>
    <col min="8435" max="8435" width="6.85546875" style="745" customWidth="1"/>
    <col min="8436" max="8436" width="31.28515625" style="745" customWidth="1"/>
    <col min="8437" max="8437" width="14.85546875" style="745" customWidth="1"/>
    <col min="8438" max="8438" width="15.85546875" style="745" customWidth="1"/>
    <col min="8439" max="8440" width="12.85546875" style="745" customWidth="1"/>
    <col min="8441" max="8441" width="12.42578125" style="745" customWidth="1"/>
    <col min="8442" max="8442" width="11.85546875" style="745" customWidth="1"/>
    <col min="8443" max="8690" width="9.140625" style="745"/>
    <col min="8691" max="8691" width="6.85546875" style="745" customWidth="1"/>
    <col min="8692" max="8692" width="31.28515625" style="745" customWidth="1"/>
    <col min="8693" max="8693" width="14.85546875" style="745" customWidth="1"/>
    <col min="8694" max="8694" width="15.85546875" style="745" customWidth="1"/>
    <col min="8695" max="8696" width="12.85546875" style="745" customWidth="1"/>
    <col min="8697" max="8697" width="12.42578125" style="745" customWidth="1"/>
    <col min="8698" max="8698" width="11.85546875" style="745" customWidth="1"/>
    <col min="8699" max="8946" width="9.140625" style="745"/>
    <col min="8947" max="8947" width="6.85546875" style="745" customWidth="1"/>
    <col min="8948" max="8948" width="31.28515625" style="745" customWidth="1"/>
    <col min="8949" max="8949" width="14.85546875" style="745" customWidth="1"/>
    <col min="8950" max="8950" width="15.85546875" style="745" customWidth="1"/>
    <col min="8951" max="8952" width="12.85546875" style="745" customWidth="1"/>
    <col min="8953" max="8953" width="12.42578125" style="745" customWidth="1"/>
    <col min="8954" max="8954" width="11.85546875" style="745" customWidth="1"/>
    <col min="8955" max="9202" width="9.140625" style="745"/>
    <col min="9203" max="9203" width="6.85546875" style="745" customWidth="1"/>
    <col min="9204" max="9204" width="31.28515625" style="745" customWidth="1"/>
    <col min="9205" max="9205" width="14.85546875" style="745" customWidth="1"/>
    <col min="9206" max="9206" width="15.85546875" style="745" customWidth="1"/>
    <col min="9207" max="9208" width="12.85546875" style="745" customWidth="1"/>
    <col min="9209" max="9209" width="12.42578125" style="745" customWidth="1"/>
    <col min="9210" max="9210" width="11.85546875" style="745" customWidth="1"/>
    <col min="9211" max="9458" width="9.140625" style="745"/>
    <col min="9459" max="9459" width="6.85546875" style="745" customWidth="1"/>
    <col min="9460" max="9460" width="31.28515625" style="745" customWidth="1"/>
    <col min="9461" max="9461" width="14.85546875" style="745" customWidth="1"/>
    <col min="9462" max="9462" width="15.85546875" style="745" customWidth="1"/>
    <col min="9463" max="9464" width="12.85546875" style="745" customWidth="1"/>
    <col min="9465" max="9465" width="12.42578125" style="745" customWidth="1"/>
    <col min="9466" max="9466" width="11.85546875" style="745" customWidth="1"/>
    <col min="9467" max="9714" width="9.140625" style="745"/>
    <col min="9715" max="9715" width="6.85546875" style="745" customWidth="1"/>
    <col min="9716" max="9716" width="31.28515625" style="745" customWidth="1"/>
    <col min="9717" max="9717" width="14.85546875" style="745" customWidth="1"/>
    <col min="9718" max="9718" width="15.85546875" style="745" customWidth="1"/>
    <col min="9719" max="9720" width="12.85546875" style="745" customWidth="1"/>
    <col min="9721" max="9721" width="12.42578125" style="745" customWidth="1"/>
    <col min="9722" max="9722" width="11.85546875" style="745" customWidth="1"/>
    <col min="9723" max="9970" width="9.140625" style="745"/>
    <col min="9971" max="9971" width="6.85546875" style="745" customWidth="1"/>
    <col min="9972" max="9972" width="31.28515625" style="745" customWidth="1"/>
    <col min="9973" max="9973" width="14.85546875" style="745" customWidth="1"/>
    <col min="9974" max="9974" width="15.85546875" style="745" customWidth="1"/>
    <col min="9975" max="9976" width="12.85546875" style="745" customWidth="1"/>
    <col min="9977" max="9977" width="12.42578125" style="745" customWidth="1"/>
    <col min="9978" max="9978" width="11.85546875" style="745" customWidth="1"/>
    <col min="9979" max="10226" width="9.140625" style="745"/>
    <col min="10227" max="10227" width="6.85546875" style="745" customWidth="1"/>
    <col min="10228" max="10228" width="31.28515625" style="745" customWidth="1"/>
    <col min="10229" max="10229" width="14.85546875" style="745" customWidth="1"/>
    <col min="10230" max="10230" width="15.85546875" style="745" customWidth="1"/>
    <col min="10231" max="10232" width="12.85546875" style="745" customWidth="1"/>
    <col min="10233" max="10233" width="12.42578125" style="745" customWidth="1"/>
    <col min="10234" max="10234" width="11.85546875" style="745" customWidth="1"/>
    <col min="10235" max="10482" width="9.140625" style="745"/>
    <col min="10483" max="10483" width="6.85546875" style="745" customWidth="1"/>
    <col min="10484" max="10484" width="31.28515625" style="745" customWidth="1"/>
    <col min="10485" max="10485" width="14.85546875" style="745" customWidth="1"/>
    <col min="10486" max="10486" width="15.85546875" style="745" customWidth="1"/>
    <col min="10487" max="10488" width="12.85546875" style="745" customWidth="1"/>
    <col min="10489" max="10489" width="12.42578125" style="745" customWidth="1"/>
    <col min="10490" max="10490" width="11.85546875" style="745" customWidth="1"/>
    <col min="10491" max="10738" width="9.140625" style="745"/>
    <col min="10739" max="10739" width="6.85546875" style="745" customWidth="1"/>
    <col min="10740" max="10740" width="31.28515625" style="745" customWidth="1"/>
    <col min="10741" max="10741" width="14.85546875" style="745" customWidth="1"/>
    <col min="10742" max="10742" width="15.85546875" style="745" customWidth="1"/>
    <col min="10743" max="10744" width="12.85546875" style="745" customWidth="1"/>
    <col min="10745" max="10745" width="12.42578125" style="745" customWidth="1"/>
    <col min="10746" max="10746" width="11.85546875" style="745" customWidth="1"/>
    <col min="10747" max="10994" width="9.140625" style="745"/>
    <col min="10995" max="10995" width="6.85546875" style="745" customWidth="1"/>
    <col min="10996" max="10996" width="31.28515625" style="745" customWidth="1"/>
    <col min="10997" max="10997" width="14.85546875" style="745" customWidth="1"/>
    <col min="10998" max="10998" width="15.85546875" style="745" customWidth="1"/>
    <col min="10999" max="11000" width="12.85546875" style="745" customWidth="1"/>
    <col min="11001" max="11001" width="12.42578125" style="745" customWidth="1"/>
    <col min="11002" max="11002" width="11.85546875" style="745" customWidth="1"/>
    <col min="11003" max="11250" width="9.140625" style="745"/>
    <col min="11251" max="11251" width="6.85546875" style="745" customWidth="1"/>
    <col min="11252" max="11252" width="31.28515625" style="745" customWidth="1"/>
    <col min="11253" max="11253" width="14.85546875" style="745" customWidth="1"/>
    <col min="11254" max="11254" width="15.85546875" style="745" customWidth="1"/>
    <col min="11255" max="11256" width="12.85546875" style="745" customWidth="1"/>
    <col min="11257" max="11257" width="12.42578125" style="745" customWidth="1"/>
    <col min="11258" max="11258" width="11.85546875" style="745" customWidth="1"/>
    <col min="11259" max="11506" width="9.140625" style="745"/>
    <col min="11507" max="11507" width="6.85546875" style="745" customWidth="1"/>
    <col min="11508" max="11508" width="31.28515625" style="745" customWidth="1"/>
    <col min="11509" max="11509" width="14.85546875" style="745" customWidth="1"/>
    <col min="11510" max="11510" width="15.85546875" style="745" customWidth="1"/>
    <col min="11511" max="11512" width="12.85546875" style="745" customWidth="1"/>
    <col min="11513" max="11513" width="12.42578125" style="745" customWidth="1"/>
    <col min="11514" max="11514" width="11.85546875" style="745" customWidth="1"/>
    <col min="11515" max="11762" width="9.140625" style="745"/>
    <col min="11763" max="11763" width="6.85546875" style="745" customWidth="1"/>
    <col min="11764" max="11764" width="31.28515625" style="745" customWidth="1"/>
    <col min="11765" max="11765" width="14.85546875" style="745" customWidth="1"/>
    <col min="11766" max="11766" width="15.85546875" style="745" customWidth="1"/>
    <col min="11767" max="11768" width="12.85546875" style="745" customWidth="1"/>
    <col min="11769" max="11769" width="12.42578125" style="745" customWidth="1"/>
    <col min="11770" max="11770" width="11.85546875" style="745" customWidth="1"/>
    <col min="11771" max="12018" width="9.140625" style="745"/>
    <col min="12019" max="12019" width="6.85546875" style="745" customWidth="1"/>
    <col min="12020" max="12020" width="31.28515625" style="745" customWidth="1"/>
    <col min="12021" max="12021" width="14.85546875" style="745" customWidth="1"/>
    <col min="12022" max="12022" width="15.85546875" style="745" customWidth="1"/>
    <col min="12023" max="12024" width="12.85546875" style="745" customWidth="1"/>
    <col min="12025" max="12025" width="12.42578125" style="745" customWidth="1"/>
    <col min="12026" max="12026" width="11.85546875" style="745" customWidth="1"/>
    <col min="12027" max="12274" width="9.140625" style="745"/>
    <col min="12275" max="12275" width="6.85546875" style="745" customWidth="1"/>
    <col min="12276" max="12276" width="31.28515625" style="745" customWidth="1"/>
    <col min="12277" max="12277" width="14.85546875" style="745" customWidth="1"/>
    <col min="12278" max="12278" width="15.85546875" style="745" customWidth="1"/>
    <col min="12279" max="12280" width="12.85546875" style="745" customWidth="1"/>
    <col min="12281" max="12281" width="12.42578125" style="745" customWidth="1"/>
    <col min="12282" max="12282" width="11.85546875" style="745" customWidth="1"/>
    <col min="12283" max="12530" width="9.140625" style="745"/>
    <col min="12531" max="12531" width="6.85546875" style="745" customWidth="1"/>
    <col min="12532" max="12532" width="31.28515625" style="745" customWidth="1"/>
    <col min="12533" max="12533" width="14.85546875" style="745" customWidth="1"/>
    <col min="12534" max="12534" width="15.85546875" style="745" customWidth="1"/>
    <col min="12535" max="12536" width="12.85546875" style="745" customWidth="1"/>
    <col min="12537" max="12537" width="12.42578125" style="745" customWidth="1"/>
    <col min="12538" max="12538" width="11.85546875" style="745" customWidth="1"/>
    <col min="12539" max="12786" width="9.140625" style="745"/>
    <col min="12787" max="12787" width="6.85546875" style="745" customWidth="1"/>
    <col min="12788" max="12788" width="31.28515625" style="745" customWidth="1"/>
    <col min="12789" max="12789" width="14.85546875" style="745" customWidth="1"/>
    <col min="12790" max="12790" width="15.85546875" style="745" customWidth="1"/>
    <col min="12791" max="12792" width="12.85546875" style="745" customWidth="1"/>
    <col min="12793" max="12793" width="12.42578125" style="745" customWidth="1"/>
    <col min="12794" max="12794" width="11.85546875" style="745" customWidth="1"/>
    <col min="12795" max="13042" width="9.140625" style="745"/>
    <col min="13043" max="13043" width="6.85546875" style="745" customWidth="1"/>
    <col min="13044" max="13044" width="31.28515625" style="745" customWidth="1"/>
    <col min="13045" max="13045" width="14.85546875" style="745" customWidth="1"/>
    <col min="13046" max="13046" width="15.85546875" style="745" customWidth="1"/>
    <col min="13047" max="13048" width="12.85546875" style="745" customWidth="1"/>
    <col min="13049" max="13049" width="12.42578125" style="745" customWidth="1"/>
    <col min="13050" max="13050" width="11.85546875" style="745" customWidth="1"/>
    <col min="13051" max="13298" width="9.140625" style="745"/>
    <col min="13299" max="13299" width="6.85546875" style="745" customWidth="1"/>
    <col min="13300" max="13300" width="31.28515625" style="745" customWidth="1"/>
    <col min="13301" max="13301" width="14.85546875" style="745" customWidth="1"/>
    <col min="13302" max="13302" width="15.85546875" style="745" customWidth="1"/>
    <col min="13303" max="13304" width="12.85546875" style="745" customWidth="1"/>
    <col min="13305" max="13305" width="12.42578125" style="745" customWidth="1"/>
    <col min="13306" max="13306" width="11.85546875" style="745" customWidth="1"/>
    <col min="13307" max="13554" width="9.140625" style="745"/>
    <col min="13555" max="13555" width="6.85546875" style="745" customWidth="1"/>
    <col min="13556" max="13556" width="31.28515625" style="745" customWidth="1"/>
    <col min="13557" max="13557" width="14.85546875" style="745" customWidth="1"/>
    <col min="13558" max="13558" width="15.85546875" style="745" customWidth="1"/>
    <col min="13559" max="13560" width="12.85546875" style="745" customWidth="1"/>
    <col min="13561" max="13561" width="12.42578125" style="745" customWidth="1"/>
    <col min="13562" max="13562" width="11.85546875" style="745" customWidth="1"/>
    <col min="13563" max="13810" width="9.140625" style="745"/>
    <col min="13811" max="13811" width="6.85546875" style="745" customWidth="1"/>
    <col min="13812" max="13812" width="31.28515625" style="745" customWidth="1"/>
    <col min="13813" max="13813" width="14.85546875" style="745" customWidth="1"/>
    <col min="13814" max="13814" width="15.85546875" style="745" customWidth="1"/>
    <col min="13815" max="13816" width="12.85546875" style="745" customWidth="1"/>
    <col min="13817" max="13817" width="12.42578125" style="745" customWidth="1"/>
    <col min="13818" max="13818" width="11.85546875" style="745" customWidth="1"/>
    <col min="13819" max="14066" width="9.140625" style="745"/>
    <col min="14067" max="14067" width="6.85546875" style="745" customWidth="1"/>
    <col min="14068" max="14068" width="31.28515625" style="745" customWidth="1"/>
    <col min="14069" max="14069" width="14.85546875" style="745" customWidth="1"/>
    <col min="14070" max="14070" width="15.85546875" style="745" customWidth="1"/>
    <col min="14071" max="14072" width="12.85546875" style="745" customWidth="1"/>
    <col min="14073" max="14073" width="12.42578125" style="745" customWidth="1"/>
    <col min="14074" max="14074" width="11.85546875" style="745" customWidth="1"/>
    <col min="14075" max="14322" width="9.140625" style="745"/>
    <col min="14323" max="14323" width="6.85546875" style="745" customWidth="1"/>
    <col min="14324" max="14324" width="31.28515625" style="745" customWidth="1"/>
    <col min="14325" max="14325" width="14.85546875" style="745" customWidth="1"/>
    <col min="14326" max="14326" width="15.85546875" style="745" customWidth="1"/>
    <col min="14327" max="14328" width="12.85546875" style="745" customWidth="1"/>
    <col min="14329" max="14329" width="12.42578125" style="745" customWidth="1"/>
    <col min="14330" max="14330" width="11.85546875" style="745" customWidth="1"/>
    <col min="14331" max="14578" width="9.140625" style="745"/>
    <col min="14579" max="14579" width="6.85546875" style="745" customWidth="1"/>
    <col min="14580" max="14580" width="31.28515625" style="745" customWidth="1"/>
    <col min="14581" max="14581" width="14.85546875" style="745" customWidth="1"/>
    <col min="14582" max="14582" width="15.85546875" style="745" customWidth="1"/>
    <col min="14583" max="14584" width="12.85546875" style="745" customWidth="1"/>
    <col min="14585" max="14585" width="12.42578125" style="745" customWidth="1"/>
    <col min="14586" max="14586" width="11.85546875" style="745" customWidth="1"/>
    <col min="14587" max="14834" width="9.140625" style="745"/>
    <col min="14835" max="14835" width="6.85546875" style="745" customWidth="1"/>
    <col min="14836" max="14836" width="31.28515625" style="745" customWidth="1"/>
    <col min="14837" max="14837" width="14.85546875" style="745" customWidth="1"/>
    <col min="14838" max="14838" width="15.85546875" style="745" customWidth="1"/>
    <col min="14839" max="14840" width="12.85546875" style="745" customWidth="1"/>
    <col min="14841" max="14841" width="12.42578125" style="745" customWidth="1"/>
    <col min="14842" max="14842" width="11.85546875" style="745" customWidth="1"/>
    <col min="14843" max="15090" width="9.140625" style="745"/>
    <col min="15091" max="15091" width="6.85546875" style="745" customWidth="1"/>
    <col min="15092" max="15092" width="31.28515625" style="745" customWidth="1"/>
    <col min="15093" max="15093" width="14.85546875" style="745" customWidth="1"/>
    <col min="15094" max="15094" width="15.85546875" style="745" customWidth="1"/>
    <col min="15095" max="15096" width="12.85546875" style="745" customWidth="1"/>
    <col min="15097" max="15097" width="12.42578125" style="745" customWidth="1"/>
    <col min="15098" max="15098" width="11.85546875" style="745" customWidth="1"/>
    <col min="15099" max="15346" width="9.140625" style="745"/>
    <col min="15347" max="15347" width="6.85546875" style="745" customWidth="1"/>
    <col min="15348" max="15348" width="31.28515625" style="745" customWidth="1"/>
    <col min="15349" max="15349" width="14.85546875" style="745" customWidth="1"/>
    <col min="15350" max="15350" width="15.85546875" style="745" customWidth="1"/>
    <col min="15351" max="15352" width="12.85546875" style="745" customWidth="1"/>
    <col min="15353" max="15353" width="12.42578125" style="745" customWidth="1"/>
    <col min="15354" max="15354" width="11.85546875" style="745" customWidth="1"/>
    <col min="15355" max="15602" width="9.140625" style="745"/>
    <col min="15603" max="15603" width="6.85546875" style="745" customWidth="1"/>
    <col min="15604" max="15604" width="31.28515625" style="745" customWidth="1"/>
    <col min="15605" max="15605" width="14.85546875" style="745" customWidth="1"/>
    <col min="15606" max="15606" width="15.85546875" style="745" customWidth="1"/>
    <col min="15607" max="15608" width="12.85546875" style="745" customWidth="1"/>
    <col min="15609" max="15609" width="12.42578125" style="745" customWidth="1"/>
    <col min="15610" max="15610" width="11.85546875" style="745" customWidth="1"/>
    <col min="15611" max="15858" width="9.140625" style="745"/>
    <col min="15859" max="15859" width="6.85546875" style="745" customWidth="1"/>
    <col min="15860" max="15860" width="31.28515625" style="745" customWidth="1"/>
    <col min="15861" max="15861" width="14.85546875" style="745" customWidth="1"/>
    <col min="15862" max="15862" width="15.85546875" style="745" customWidth="1"/>
    <col min="15863" max="15864" width="12.85546875" style="745" customWidth="1"/>
    <col min="15865" max="15865" width="12.42578125" style="745" customWidth="1"/>
    <col min="15866" max="15866" width="11.85546875" style="745" customWidth="1"/>
    <col min="15867" max="16114" width="9.140625" style="745"/>
    <col min="16115" max="16115" width="6.85546875" style="745" customWidth="1"/>
    <col min="16116" max="16116" width="31.28515625" style="745" customWidth="1"/>
    <col min="16117" max="16117" width="14.85546875" style="745" customWidth="1"/>
    <col min="16118" max="16118" width="15.85546875" style="745" customWidth="1"/>
    <col min="16119" max="16120" width="12.85546875" style="745" customWidth="1"/>
    <col min="16121" max="16121" width="12.42578125" style="745" customWidth="1"/>
    <col min="16122" max="16122" width="11.85546875" style="745" customWidth="1"/>
    <col min="16123" max="16384" width="9.140625" style="745"/>
  </cols>
  <sheetData>
    <row r="1" spans="2:23" ht="15" customHeight="1">
      <c r="B1" s="2362" t="s">
        <v>1394</v>
      </c>
      <c r="C1" s="2362"/>
      <c r="D1" s="2362"/>
      <c r="E1" s="2362"/>
      <c r="F1" s="2362"/>
      <c r="G1" s="2362"/>
      <c r="H1" s="2362"/>
      <c r="I1" s="2362"/>
      <c r="J1" s="1659"/>
    </row>
    <row r="2" spans="2:23" ht="15" customHeight="1">
      <c r="B2" s="2430" t="s">
        <v>101</v>
      </c>
      <c r="C2" s="2430"/>
      <c r="D2" s="2430"/>
      <c r="E2" s="2430"/>
      <c r="F2" s="2430"/>
      <c r="G2" s="2430"/>
      <c r="H2" s="2430"/>
      <c r="I2" s="2430"/>
    </row>
    <row r="3" spans="2:23" ht="15" customHeight="1" thickBot="1">
      <c r="B3" s="2431" t="s">
        <v>52</v>
      </c>
      <c r="C3" s="2431"/>
      <c r="D3" s="2431"/>
      <c r="E3" s="2431"/>
      <c r="F3" s="2431"/>
      <c r="G3" s="2431"/>
      <c r="H3" s="2431"/>
      <c r="I3" s="2431"/>
    </row>
    <row r="4" spans="2:23" ht="15" customHeight="1" thickTop="1">
      <c r="B4" s="2432" t="s">
        <v>889</v>
      </c>
      <c r="C4" s="2433"/>
      <c r="D4" s="2438">
        <v>2018</v>
      </c>
      <c r="E4" s="2439"/>
      <c r="F4" s="2438">
        <v>2019</v>
      </c>
      <c r="G4" s="2439"/>
      <c r="H4" s="2440" t="s">
        <v>955</v>
      </c>
      <c r="I4" s="2441"/>
    </row>
    <row r="5" spans="2:23" ht="15" customHeight="1">
      <c r="B5" s="2434"/>
      <c r="C5" s="2435"/>
      <c r="D5" s="2424" t="s">
        <v>1393</v>
      </c>
      <c r="E5" s="2424" t="s">
        <v>244</v>
      </c>
      <c r="F5" s="2424" t="s">
        <v>55</v>
      </c>
      <c r="G5" s="2424" t="s">
        <v>244</v>
      </c>
      <c r="H5" s="1658" t="s">
        <v>1392</v>
      </c>
      <c r="I5" s="1657" t="s">
        <v>244</v>
      </c>
    </row>
    <row r="6" spans="2:23" ht="15" customHeight="1">
      <c r="B6" s="2436"/>
      <c r="C6" s="2437"/>
      <c r="D6" s="2425"/>
      <c r="E6" s="2425"/>
      <c r="F6" s="2425"/>
      <c r="G6" s="2425"/>
      <c r="H6" s="1656" t="s">
        <v>1391</v>
      </c>
      <c r="I6" s="1655" t="s">
        <v>1390</v>
      </c>
    </row>
    <row r="7" spans="2:23" ht="21" customHeight="1">
      <c r="B7" s="2426" t="s">
        <v>1389</v>
      </c>
      <c r="C7" s="2427"/>
      <c r="D7" s="1646">
        <v>1020106.31942692</v>
      </c>
      <c r="E7" s="1646">
        <v>955897.69999999984</v>
      </c>
      <c r="F7" s="1646">
        <v>937051.61449491815</v>
      </c>
      <c r="G7" s="1646">
        <v>983714.70955206011</v>
      </c>
      <c r="H7" s="1642">
        <v>-6.2943066035500692</v>
      </c>
      <c r="I7" s="1641">
        <v>4.9797785239710493</v>
      </c>
      <c r="J7" s="1134"/>
      <c r="K7" s="1134"/>
      <c r="L7" s="1134"/>
      <c r="M7" s="1134"/>
      <c r="N7" s="1134"/>
      <c r="O7" s="1134"/>
      <c r="P7" s="1134"/>
      <c r="Q7" s="1134"/>
      <c r="R7" s="1134"/>
      <c r="S7" s="1594"/>
      <c r="T7" s="1594"/>
      <c r="U7" s="1594"/>
      <c r="V7" s="1594"/>
      <c r="W7" s="1594"/>
    </row>
    <row r="8" spans="2:23" ht="21" customHeight="1">
      <c r="B8" s="1654" t="s">
        <v>1388</v>
      </c>
      <c r="C8" s="1653"/>
      <c r="D8" s="1631">
        <v>30710.003094740001</v>
      </c>
      <c r="E8" s="1631">
        <v>32761.1</v>
      </c>
      <c r="F8" s="1631">
        <v>34607.689689997998</v>
      </c>
      <c r="G8" s="1631">
        <v>37429.580117780002</v>
      </c>
      <c r="H8" s="1630">
        <v>6.6789211936331867</v>
      </c>
      <c r="I8" s="1625">
        <v>8.1539405058800014</v>
      </c>
      <c r="J8" s="1134"/>
      <c r="K8" s="1134"/>
      <c r="L8" s="1134"/>
      <c r="M8" s="1134"/>
      <c r="N8" s="1134"/>
      <c r="O8" s="1134"/>
      <c r="P8" s="1134"/>
      <c r="R8" s="1594"/>
      <c r="S8" s="1594"/>
      <c r="T8" s="1594"/>
      <c r="U8" s="1594"/>
      <c r="V8" s="1594"/>
      <c r="W8" s="1594"/>
    </row>
    <row r="9" spans="2:23" ht="21" customHeight="1">
      <c r="B9" s="1654" t="s">
        <v>1387</v>
      </c>
      <c r="C9" s="1653"/>
      <c r="D9" s="1635">
        <v>989396.31633218005</v>
      </c>
      <c r="E9" s="1635">
        <v>923136.59999999986</v>
      </c>
      <c r="F9" s="1635">
        <v>902443.9248049201</v>
      </c>
      <c r="G9" s="1635">
        <v>946285.1294342801</v>
      </c>
      <c r="H9" s="1634">
        <v>-6.6969843366522213</v>
      </c>
      <c r="I9" s="1633">
        <v>4.8580530517546663</v>
      </c>
      <c r="J9" s="1134"/>
      <c r="K9" s="1134"/>
      <c r="L9" s="1134"/>
      <c r="M9" s="1134"/>
      <c r="N9" s="1134"/>
      <c r="O9" s="1134"/>
      <c r="P9" s="1134"/>
      <c r="R9" s="1594"/>
      <c r="S9" s="1594"/>
      <c r="T9" s="1594"/>
      <c r="U9" s="1594"/>
      <c r="V9" s="1594"/>
      <c r="W9" s="1594"/>
    </row>
    <row r="10" spans="2:23" ht="21" customHeight="1">
      <c r="B10" s="1636"/>
      <c r="C10" s="1628" t="s">
        <v>1384</v>
      </c>
      <c r="D10" s="1631">
        <v>737632.07076531998</v>
      </c>
      <c r="E10" s="1631">
        <v>683563.89999999991</v>
      </c>
      <c r="F10" s="1631">
        <v>667902.16784919007</v>
      </c>
      <c r="G10" s="1631">
        <v>700456.8100400801</v>
      </c>
      <c r="H10" s="1630">
        <v>-7.3299647491224817</v>
      </c>
      <c r="I10" s="1625">
        <v>4.8741632768948762</v>
      </c>
      <c r="J10" s="1134"/>
      <c r="K10" s="1134"/>
      <c r="L10" s="1134"/>
      <c r="M10" s="1134"/>
      <c r="N10" s="1134"/>
      <c r="O10" s="1134"/>
      <c r="P10" s="1134"/>
      <c r="R10" s="1594"/>
      <c r="S10" s="1594"/>
      <c r="T10" s="1594"/>
      <c r="U10" s="1594"/>
      <c r="V10" s="1594"/>
      <c r="W10" s="1594"/>
    </row>
    <row r="11" spans="2:23" ht="21" customHeight="1">
      <c r="B11" s="1636"/>
      <c r="C11" s="1652" t="s">
        <v>1383</v>
      </c>
      <c r="D11" s="1631">
        <v>251764.24556686002</v>
      </c>
      <c r="E11" s="1631">
        <v>239572.7</v>
      </c>
      <c r="F11" s="1631">
        <v>234541.75695572997</v>
      </c>
      <c r="G11" s="1631">
        <v>245828.31939420002</v>
      </c>
      <c r="H11" s="1630">
        <v>-4.842445176998865</v>
      </c>
      <c r="I11" s="1625">
        <v>4.812176128023296</v>
      </c>
      <c r="J11" s="1134"/>
      <c r="K11" s="1134"/>
      <c r="L11" s="1134"/>
      <c r="M11" s="1134"/>
      <c r="N11" s="1134"/>
      <c r="O11" s="1134"/>
      <c r="P11" s="1134"/>
      <c r="R11" s="1594"/>
      <c r="S11" s="1594"/>
      <c r="T11" s="1594"/>
      <c r="U11" s="1594"/>
      <c r="V11" s="1594"/>
      <c r="W11" s="1594"/>
    </row>
    <row r="12" spans="2:23" ht="21" customHeight="1">
      <c r="B12" s="1636"/>
      <c r="C12" s="1652"/>
      <c r="D12" s="1631"/>
      <c r="E12" s="1631"/>
      <c r="F12" s="1631"/>
      <c r="G12" s="1631"/>
      <c r="H12" s="1630"/>
      <c r="I12" s="1625"/>
      <c r="J12" s="1134"/>
      <c r="K12" s="1134"/>
      <c r="L12" s="1134"/>
      <c r="M12" s="1134"/>
      <c r="N12" s="1134"/>
      <c r="O12" s="1134"/>
      <c r="P12" s="1134"/>
      <c r="R12" s="1594"/>
      <c r="S12" s="1594"/>
      <c r="T12" s="1594"/>
      <c r="U12" s="1594"/>
      <c r="V12" s="1594"/>
      <c r="W12" s="1594"/>
    </row>
    <row r="13" spans="2:23" ht="21" customHeight="1">
      <c r="B13" s="1636"/>
      <c r="C13" s="1652"/>
      <c r="D13" s="1631"/>
      <c r="E13" s="1631"/>
      <c r="F13" s="1631"/>
      <c r="G13" s="1631"/>
      <c r="H13" s="1630"/>
      <c r="I13" s="1625"/>
      <c r="J13" s="1134"/>
      <c r="K13" s="1134"/>
      <c r="L13" s="1134"/>
      <c r="M13" s="1134"/>
      <c r="N13" s="1134"/>
      <c r="O13" s="1134"/>
      <c r="P13" s="1134"/>
      <c r="R13" s="1594"/>
      <c r="S13" s="1594"/>
      <c r="T13" s="1594"/>
      <c r="U13" s="1594"/>
      <c r="V13" s="1594"/>
      <c r="W13" s="1594"/>
    </row>
    <row r="14" spans="2:23" ht="21" customHeight="1">
      <c r="B14" s="2428" t="s">
        <v>1386</v>
      </c>
      <c r="C14" s="2429"/>
      <c r="D14" s="1643">
        <v>113188.89634090001</v>
      </c>
      <c r="E14" s="1643">
        <v>142665.9</v>
      </c>
      <c r="F14" s="1643">
        <v>136474.93673828334</v>
      </c>
      <c r="G14" s="1643">
        <v>142027.85451719983</v>
      </c>
      <c r="H14" s="1642">
        <v>26.04231034316453</v>
      </c>
      <c r="I14" s="1641">
        <v>4.068818723517893</v>
      </c>
      <c r="J14" s="1134"/>
      <c r="K14" s="1134"/>
      <c r="L14" s="1134"/>
      <c r="M14" s="1134"/>
      <c r="N14" s="1134"/>
      <c r="O14" s="1134"/>
      <c r="P14" s="1134"/>
      <c r="R14" s="1594"/>
      <c r="S14" s="1594"/>
      <c r="T14" s="1594"/>
      <c r="U14" s="1594"/>
      <c r="V14" s="1594"/>
      <c r="W14" s="1594"/>
    </row>
    <row r="15" spans="2:23" ht="21" customHeight="1">
      <c r="B15" s="1636"/>
      <c r="C15" s="1637" t="s">
        <v>1384</v>
      </c>
      <c r="D15" s="1631">
        <v>102007.38248562046</v>
      </c>
      <c r="E15" s="1631">
        <v>129772.59999999999</v>
      </c>
      <c r="F15" s="1631">
        <v>125515.26539331843</v>
      </c>
      <c r="G15" s="1631">
        <v>132101.00765776416</v>
      </c>
      <c r="H15" s="1630">
        <v>27.218831458883358</v>
      </c>
      <c r="I15" s="1625">
        <v>5.2469651749597546</v>
      </c>
      <c r="J15" s="1134"/>
      <c r="K15" s="1134"/>
      <c r="L15" s="1134"/>
      <c r="M15" s="1134"/>
      <c r="N15" s="1134"/>
      <c r="O15" s="1134"/>
      <c r="P15" s="1134"/>
      <c r="R15" s="1594"/>
      <c r="S15" s="1594"/>
      <c r="T15" s="1594"/>
      <c r="U15" s="1594"/>
      <c r="V15" s="1594"/>
      <c r="W15" s="1594"/>
    </row>
    <row r="16" spans="2:23" ht="21" customHeight="1">
      <c r="B16" s="1636"/>
      <c r="C16" s="1602" t="s">
        <v>1383</v>
      </c>
      <c r="D16" s="1631">
        <v>11181.513855279552</v>
      </c>
      <c r="E16" s="1631">
        <v>12893.3</v>
      </c>
      <c r="F16" s="1631">
        <v>10959.671344964911</v>
      </c>
      <c r="G16" s="1631">
        <v>9926.8468594356546</v>
      </c>
      <c r="H16" s="1630">
        <v>15.309073233515676</v>
      </c>
      <c r="I16" s="1625">
        <v>-9.4238636636102768</v>
      </c>
      <c r="J16" s="1134"/>
      <c r="K16" s="1134"/>
      <c r="L16" s="1134"/>
      <c r="M16" s="1134"/>
      <c r="N16" s="1134"/>
      <c r="O16" s="1134"/>
      <c r="P16" s="1134"/>
      <c r="R16" s="1594"/>
      <c r="S16" s="1594"/>
      <c r="T16" s="1594"/>
      <c r="U16" s="1594"/>
      <c r="V16" s="1594"/>
      <c r="W16" s="1594"/>
    </row>
    <row r="17" spans="2:23" ht="21" customHeight="1">
      <c r="B17" s="1636"/>
      <c r="C17" s="1652"/>
      <c r="D17" s="1631"/>
      <c r="E17" s="1631"/>
      <c r="F17" s="1631"/>
      <c r="G17" s="1631"/>
      <c r="H17" s="1630"/>
      <c r="I17" s="1625"/>
      <c r="J17" s="1134"/>
      <c r="K17" s="1134"/>
      <c r="L17" s="1134"/>
      <c r="M17" s="1134"/>
      <c r="N17" s="1134"/>
      <c r="O17" s="1134"/>
      <c r="P17" s="1134"/>
      <c r="R17" s="1594"/>
      <c r="S17" s="1594"/>
      <c r="T17" s="1594"/>
      <c r="U17" s="1594"/>
      <c r="V17" s="1594"/>
      <c r="W17" s="1594"/>
    </row>
    <row r="18" spans="2:23" ht="21" customHeight="1">
      <c r="B18" s="1651"/>
      <c r="C18" s="1650"/>
      <c r="D18" s="1649"/>
      <c r="E18" s="1649"/>
      <c r="F18" s="1649"/>
      <c r="G18" s="1649"/>
      <c r="H18" s="1648"/>
      <c r="I18" s="1647"/>
      <c r="J18" s="1134"/>
      <c r="K18" s="1134"/>
      <c r="L18" s="1134"/>
      <c r="M18" s="1134"/>
      <c r="N18" s="1134"/>
      <c r="O18" s="1134"/>
      <c r="P18" s="1134"/>
      <c r="R18" s="1594"/>
      <c r="S18" s="1594"/>
      <c r="T18" s="1594"/>
      <c r="U18" s="1594"/>
      <c r="V18" s="1594"/>
      <c r="W18" s="1594"/>
    </row>
    <row r="19" spans="2:23" ht="21" customHeight="1">
      <c r="B19" s="2426" t="s">
        <v>1385</v>
      </c>
      <c r="C19" s="2427"/>
      <c r="D19" s="1646">
        <v>1102585.2126730799</v>
      </c>
      <c r="E19" s="1646">
        <v>1065802.5</v>
      </c>
      <c r="F19" s="1646">
        <v>1038918.8615432034</v>
      </c>
      <c r="G19" s="1646">
        <v>1088312.9839514799</v>
      </c>
      <c r="H19" s="1645">
        <v>-3.3360426251232553</v>
      </c>
      <c r="I19" s="1644">
        <v>4.7543772893781977</v>
      </c>
      <c r="J19" s="1134"/>
      <c r="K19" s="1134"/>
      <c r="L19" s="1134"/>
      <c r="M19" s="1134"/>
      <c r="N19" s="1134"/>
      <c r="O19" s="1134"/>
      <c r="P19" s="1134"/>
      <c r="R19" s="1594"/>
      <c r="S19" s="1594"/>
      <c r="T19" s="1594"/>
      <c r="U19" s="1594"/>
      <c r="V19" s="1594"/>
      <c r="W19" s="1594"/>
    </row>
    <row r="20" spans="2:23" ht="21" customHeight="1">
      <c r="B20" s="1636"/>
      <c r="C20" s="1637" t="s">
        <v>1384</v>
      </c>
      <c r="D20" s="1631">
        <v>839639.45325094042</v>
      </c>
      <c r="E20" s="1631">
        <v>813336.49999999988</v>
      </c>
      <c r="F20" s="1631">
        <v>793417.43324250844</v>
      </c>
      <c r="G20" s="1631">
        <v>832557.81769784424</v>
      </c>
      <c r="H20" s="1630">
        <v>-3.1326485611294288</v>
      </c>
      <c r="I20" s="1625">
        <v>4.9331389525156197</v>
      </c>
      <c r="J20" s="1134"/>
      <c r="K20" s="1134"/>
      <c r="L20" s="1134"/>
      <c r="M20" s="1134"/>
      <c r="N20" s="1134"/>
      <c r="O20" s="1134"/>
      <c r="P20" s="1134"/>
      <c r="R20" s="1594"/>
      <c r="S20" s="1594"/>
      <c r="T20" s="1594"/>
      <c r="U20" s="1594"/>
      <c r="V20" s="1594"/>
      <c r="W20" s="1594"/>
    </row>
    <row r="21" spans="2:23" ht="21" customHeight="1">
      <c r="B21" s="1636"/>
      <c r="C21" s="1637" t="s">
        <v>1382</v>
      </c>
      <c r="D21" s="1631">
        <v>76.151887727148065</v>
      </c>
      <c r="E21" s="1631">
        <v>76.31212161727899</v>
      </c>
      <c r="F21" s="1631">
        <v>76.369528228987136</v>
      </c>
      <c r="G21" s="1631">
        <v>76.499851602887986</v>
      </c>
      <c r="H21" s="1630" t="s">
        <v>147</v>
      </c>
      <c r="I21" s="1625"/>
      <c r="J21" s="1134"/>
      <c r="K21" s="1134"/>
      <c r="L21" s="1134"/>
      <c r="M21" s="1134"/>
      <c r="N21" s="1134"/>
      <c r="O21" s="1134"/>
      <c r="P21" s="1134"/>
      <c r="R21" s="1594"/>
      <c r="S21" s="1594"/>
      <c r="T21" s="1594"/>
      <c r="U21" s="1594"/>
      <c r="V21" s="1594"/>
      <c r="W21" s="1594"/>
    </row>
    <row r="22" spans="2:23" ht="21" customHeight="1">
      <c r="B22" s="1636"/>
      <c r="C22" s="1637" t="s">
        <v>1383</v>
      </c>
      <c r="D22" s="1631">
        <v>262945.75942213956</v>
      </c>
      <c r="E22" s="1631">
        <v>252466</v>
      </c>
      <c r="F22" s="1631">
        <v>245501.42830069488</v>
      </c>
      <c r="G22" s="1631">
        <v>255755.16625363569</v>
      </c>
      <c r="H22" s="1630">
        <v>-3.9855213657639155</v>
      </c>
      <c r="I22" s="1625">
        <v>4.1766510378024435</v>
      </c>
      <c r="J22" s="1134"/>
      <c r="K22" s="1134"/>
      <c r="L22" s="1134"/>
      <c r="M22" s="1134"/>
      <c r="N22" s="1134"/>
      <c r="O22" s="1134"/>
      <c r="P22" s="1134"/>
      <c r="R22" s="1594"/>
      <c r="S22" s="1594"/>
      <c r="T22" s="1594"/>
      <c r="U22" s="1594"/>
      <c r="V22" s="1594"/>
      <c r="W22" s="1594"/>
    </row>
    <row r="23" spans="2:23" ht="21" customHeight="1">
      <c r="B23" s="1636"/>
      <c r="C23" s="1637" t="s">
        <v>1382</v>
      </c>
      <c r="D23" s="1631">
        <v>23.848112272851949</v>
      </c>
      <c r="E23" s="1631">
        <v>23.687878382720999</v>
      </c>
      <c r="F23" s="1631">
        <v>23.630471771012861</v>
      </c>
      <c r="G23" s="1631">
        <v>23.500148397112021</v>
      </c>
      <c r="H23" s="1630" t="s">
        <v>147</v>
      </c>
      <c r="I23" s="1625"/>
      <c r="J23" s="1134"/>
      <c r="K23" s="1134"/>
      <c r="L23" s="1134"/>
      <c r="M23" s="1134"/>
      <c r="N23" s="1134"/>
      <c r="O23" s="1134"/>
      <c r="P23" s="1134"/>
      <c r="R23" s="1594"/>
      <c r="S23" s="1594"/>
      <c r="T23" s="1594"/>
      <c r="U23" s="1594"/>
      <c r="V23" s="1594"/>
      <c r="W23" s="1594"/>
    </row>
    <row r="24" spans="2:23" ht="21" customHeight="1">
      <c r="B24" s="1636"/>
      <c r="C24" s="1637"/>
      <c r="D24" s="1631"/>
      <c r="E24" s="1631"/>
      <c r="F24" s="1631"/>
      <c r="G24" s="1631"/>
      <c r="H24" s="1630"/>
      <c r="I24" s="1625"/>
      <c r="J24" s="1134"/>
      <c r="K24" s="1134"/>
      <c r="L24" s="1134"/>
      <c r="M24" s="1134"/>
      <c r="N24" s="1134"/>
      <c r="O24" s="1134"/>
      <c r="P24" s="1134"/>
      <c r="R24" s="1594"/>
      <c r="S24" s="1594"/>
      <c r="T24" s="1594"/>
      <c r="U24" s="1594"/>
      <c r="V24" s="1594"/>
      <c r="W24" s="1594"/>
    </row>
    <row r="25" spans="2:23" ht="21" customHeight="1">
      <c r="B25" s="1636"/>
      <c r="C25" s="1637"/>
      <c r="D25" s="1631"/>
      <c r="E25" s="1631"/>
      <c r="F25" s="1631"/>
      <c r="G25" s="1631"/>
      <c r="H25" s="1630"/>
      <c r="I25" s="1625"/>
      <c r="J25" s="1134"/>
      <c r="K25" s="1134"/>
      <c r="L25" s="1134"/>
      <c r="M25" s="1134"/>
      <c r="N25" s="1134"/>
      <c r="O25" s="1134"/>
      <c r="P25" s="1134"/>
      <c r="R25" s="1594"/>
      <c r="S25" s="1594"/>
      <c r="T25" s="1594"/>
      <c r="U25" s="1594"/>
      <c r="V25" s="1594"/>
      <c r="W25" s="1594"/>
    </row>
    <row r="26" spans="2:23" ht="21" customHeight="1">
      <c r="B26" s="2428" t="s">
        <v>1381</v>
      </c>
      <c r="C26" s="2429"/>
      <c r="D26" s="1643">
        <v>1133295.2157678201</v>
      </c>
      <c r="E26" s="1643">
        <v>1098563.5999999999</v>
      </c>
      <c r="F26" s="1643">
        <v>1073526.5512332015</v>
      </c>
      <c r="G26" s="1643">
        <v>1125742.5640692599</v>
      </c>
      <c r="H26" s="1642">
        <v>-3.0646574065248444</v>
      </c>
      <c r="I26" s="1641">
        <v>4.8639703206293063</v>
      </c>
      <c r="J26" s="1134"/>
      <c r="K26" s="1134"/>
      <c r="L26" s="1134"/>
      <c r="M26" s="1134"/>
      <c r="N26" s="1134"/>
      <c r="O26" s="1134"/>
      <c r="P26" s="1134"/>
      <c r="R26" s="1594"/>
      <c r="S26" s="1594"/>
      <c r="T26" s="1594"/>
      <c r="U26" s="1594"/>
      <c r="V26" s="1594"/>
      <c r="W26" s="1594"/>
    </row>
    <row r="27" spans="2:23" ht="21" customHeight="1">
      <c r="B27" s="1640" t="s">
        <v>1380</v>
      </c>
      <c r="C27" s="1639"/>
      <c r="D27" s="1628"/>
      <c r="E27" s="1628"/>
      <c r="F27" s="1628"/>
      <c r="G27" s="1628"/>
      <c r="H27" s="1630"/>
      <c r="I27" s="1625"/>
      <c r="J27" s="1134"/>
      <c r="K27" s="1134"/>
      <c r="L27" s="1134"/>
      <c r="M27" s="1134"/>
      <c r="N27" s="1134"/>
      <c r="O27" s="1134"/>
      <c r="P27" s="1134"/>
      <c r="R27" s="1594"/>
      <c r="S27" s="1594"/>
      <c r="T27" s="1594"/>
      <c r="U27" s="1594"/>
      <c r="V27" s="1594"/>
      <c r="W27" s="1594"/>
    </row>
    <row r="28" spans="2:23" ht="21" customHeight="1">
      <c r="B28" s="1640"/>
      <c r="C28" s="1639"/>
      <c r="D28" s="1628"/>
      <c r="E28" s="1628"/>
      <c r="F28" s="1628"/>
      <c r="G28" s="1628"/>
      <c r="H28" s="1630"/>
      <c r="I28" s="1625"/>
      <c r="J28" s="1134"/>
      <c r="K28" s="1134"/>
      <c r="L28" s="1134"/>
      <c r="M28" s="1134"/>
      <c r="N28" s="1134"/>
      <c r="O28" s="1134"/>
      <c r="P28" s="1134"/>
      <c r="R28" s="1594"/>
      <c r="S28" s="1594"/>
      <c r="T28" s="1594"/>
      <c r="U28" s="1594"/>
      <c r="V28" s="1594"/>
      <c r="W28" s="1594"/>
    </row>
    <row r="29" spans="2:23" ht="21" customHeight="1">
      <c r="B29" s="2420" t="s">
        <v>1379</v>
      </c>
      <c r="C29" s="2421"/>
      <c r="D29" s="1628"/>
      <c r="E29" s="1628"/>
      <c r="F29" s="1628"/>
      <c r="G29" s="1628"/>
      <c r="H29" s="1630"/>
      <c r="I29" s="1625"/>
      <c r="J29" s="1134"/>
      <c r="K29" s="1134"/>
      <c r="L29" s="1134"/>
      <c r="M29" s="1134"/>
      <c r="N29" s="1134"/>
      <c r="O29" s="1134"/>
      <c r="P29" s="1134"/>
      <c r="R29" s="1594"/>
      <c r="S29" s="1594"/>
      <c r="T29" s="1594"/>
      <c r="U29" s="1594"/>
      <c r="V29" s="1594"/>
      <c r="W29" s="1594"/>
    </row>
    <row r="30" spans="2:23" ht="21" customHeight="1">
      <c r="B30" s="1638"/>
      <c r="C30" s="1637"/>
      <c r="D30" s="1628"/>
      <c r="E30" s="1628"/>
      <c r="F30" s="1628"/>
      <c r="G30" s="1628"/>
      <c r="H30" s="1630"/>
      <c r="I30" s="1625"/>
      <c r="J30" s="1134"/>
      <c r="K30" s="1134"/>
      <c r="L30" s="1134"/>
      <c r="M30" s="1134"/>
      <c r="N30" s="1134"/>
      <c r="O30" s="1134"/>
      <c r="P30" s="1134"/>
      <c r="R30" s="1594"/>
      <c r="S30" s="1594"/>
      <c r="T30" s="1594"/>
      <c r="U30" s="1594"/>
      <c r="V30" s="1594"/>
      <c r="W30" s="1594"/>
    </row>
    <row r="31" spans="2:23" ht="21" customHeight="1">
      <c r="B31" s="1636"/>
      <c r="C31" s="1628" t="s">
        <v>1377</v>
      </c>
      <c r="D31" s="1631">
        <v>10.775553575854007</v>
      </c>
      <c r="E31" s="1631">
        <v>8.9651063201243701</v>
      </c>
      <c r="F31" s="1631">
        <v>8.9264848310024476</v>
      </c>
      <c r="G31" s="1631">
        <v>9.5011678706295619</v>
      </c>
      <c r="H31" s="1630" t="s">
        <v>147</v>
      </c>
      <c r="I31" s="1625" t="s">
        <v>147</v>
      </c>
      <c r="J31" s="1134"/>
      <c r="K31" s="1134"/>
      <c r="L31" s="1134"/>
      <c r="M31" s="1134"/>
      <c r="N31" s="1134"/>
      <c r="O31" s="1134"/>
      <c r="P31" s="1134"/>
      <c r="R31" s="1594"/>
      <c r="S31" s="1594"/>
      <c r="T31" s="1594"/>
      <c r="U31" s="1594"/>
      <c r="V31" s="1594"/>
      <c r="W31" s="1594"/>
    </row>
    <row r="32" spans="2:23" ht="21" customHeight="1">
      <c r="B32" s="1636"/>
      <c r="C32" s="1628" t="s">
        <v>1376</v>
      </c>
      <c r="D32" s="1631">
        <v>9.4286355002656421</v>
      </c>
      <c r="E32" s="1631">
        <v>7.7942756306232841</v>
      </c>
      <c r="F32" s="1631">
        <v>7.7921089509328789</v>
      </c>
      <c r="G32" s="1631">
        <v>8.3448859176648753</v>
      </c>
      <c r="H32" s="1630" t="s">
        <v>147</v>
      </c>
      <c r="I32" s="1625" t="s">
        <v>147</v>
      </c>
      <c r="J32" s="1134"/>
      <c r="K32" s="1134"/>
      <c r="L32" s="1134"/>
      <c r="M32" s="1134"/>
      <c r="N32" s="1134"/>
      <c r="O32" s="1134"/>
      <c r="P32" s="1134"/>
      <c r="R32" s="1594"/>
      <c r="S32" s="1594"/>
      <c r="T32" s="1594"/>
      <c r="U32" s="1594"/>
      <c r="V32" s="1594"/>
      <c r="W32" s="1594"/>
    </row>
    <row r="33" spans="2:23" ht="21" customHeight="1">
      <c r="B33" s="1636"/>
      <c r="C33" s="1628"/>
      <c r="D33" s="1631"/>
      <c r="E33" s="1631"/>
      <c r="F33" s="1631"/>
      <c r="G33" s="1631"/>
      <c r="H33" s="1630"/>
      <c r="I33" s="1625"/>
      <c r="J33" s="1134"/>
      <c r="K33" s="1134"/>
      <c r="L33" s="1134"/>
      <c r="M33" s="1134"/>
      <c r="N33" s="1134"/>
      <c r="O33" s="1134"/>
      <c r="P33" s="1134"/>
      <c r="R33" s="1594"/>
      <c r="S33" s="1594"/>
      <c r="T33" s="1594"/>
      <c r="U33" s="1594"/>
      <c r="V33" s="1594"/>
      <c r="W33" s="1594"/>
    </row>
    <row r="34" spans="2:23" ht="21" customHeight="1">
      <c r="B34" s="2420" t="s">
        <v>1378</v>
      </c>
      <c r="C34" s="2421"/>
      <c r="D34" s="1635"/>
      <c r="E34" s="1635"/>
      <c r="F34" s="1635"/>
      <c r="G34" s="1635"/>
      <c r="H34" s="1634"/>
      <c r="I34" s="1633"/>
      <c r="J34" s="1134"/>
      <c r="K34" s="1134"/>
      <c r="L34" s="1134"/>
      <c r="M34" s="1134"/>
      <c r="N34" s="1134"/>
      <c r="O34" s="1134"/>
      <c r="P34" s="1134"/>
      <c r="R34" s="1594"/>
      <c r="S34" s="1594"/>
      <c r="T34" s="1594"/>
      <c r="U34" s="1594"/>
      <c r="V34" s="1594"/>
      <c r="W34" s="1594"/>
    </row>
    <row r="35" spans="2:23" ht="21" customHeight="1">
      <c r="B35" s="1632"/>
      <c r="C35" s="1628" t="s">
        <v>1377</v>
      </c>
      <c r="D35" s="1631">
        <v>11.075682110010334</v>
      </c>
      <c r="E35" s="1631">
        <v>9.2406796507031856</v>
      </c>
      <c r="F35" s="1631">
        <v>9.2238372311647971</v>
      </c>
      <c r="G35" s="1631">
        <v>9.8279348294643203</v>
      </c>
      <c r="H35" s="1630" t="s">
        <v>147</v>
      </c>
      <c r="I35" s="1625" t="s">
        <v>147</v>
      </c>
      <c r="J35" s="1134"/>
      <c r="K35" s="1134"/>
      <c r="L35" s="1134"/>
      <c r="M35" s="1134"/>
      <c r="N35" s="1134"/>
      <c r="O35" s="1134"/>
      <c r="P35" s="1134"/>
      <c r="R35" s="1594"/>
      <c r="S35" s="1594"/>
      <c r="T35" s="1594"/>
      <c r="U35" s="1594"/>
      <c r="V35" s="1594"/>
      <c r="W35" s="1594"/>
    </row>
    <row r="36" spans="2:23" ht="21" customHeight="1">
      <c r="B36" s="1632"/>
      <c r="C36" s="1596" t="s">
        <v>1376</v>
      </c>
      <c r="D36" s="1631">
        <v>9.6912486952044237</v>
      </c>
      <c r="E36" s="1631">
        <v>8.0338594591115946</v>
      </c>
      <c r="F36" s="1631">
        <v>8.0416738684510598</v>
      </c>
      <c r="G36" s="1631">
        <v>8.6318856876160694</v>
      </c>
      <c r="H36" s="1630" t="s">
        <v>147</v>
      </c>
      <c r="I36" s="1625" t="s">
        <v>147</v>
      </c>
      <c r="J36" s="1134"/>
      <c r="K36" s="1134"/>
      <c r="L36" s="1134"/>
      <c r="M36" s="1134"/>
      <c r="N36" s="1134"/>
      <c r="O36" s="1134"/>
      <c r="P36" s="1134"/>
      <c r="R36" s="1594"/>
      <c r="S36" s="1594"/>
      <c r="T36" s="1594"/>
      <c r="U36" s="1594"/>
      <c r="V36" s="1594"/>
      <c r="W36" s="1594"/>
    </row>
    <row r="37" spans="2:23" ht="21" customHeight="1">
      <c r="B37" s="1632"/>
      <c r="C37" s="1596"/>
      <c r="D37" s="1631"/>
      <c r="E37" s="1627"/>
      <c r="F37" s="1627"/>
      <c r="G37" s="1627"/>
      <c r="H37" s="1630"/>
      <c r="I37" s="1625"/>
      <c r="J37" s="1134"/>
      <c r="K37" s="1134"/>
      <c r="L37" s="1134"/>
      <c r="M37" s="1134"/>
      <c r="N37" s="1134"/>
      <c r="O37" s="1134"/>
      <c r="P37" s="1134"/>
      <c r="R37" s="1594"/>
      <c r="S37" s="1594"/>
      <c r="T37" s="1594"/>
      <c r="U37" s="1594"/>
      <c r="V37" s="1594"/>
      <c r="W37" s="1594"/>
    </row>
    <row r="38" spans="2:23" ht="21" customHeight="1">
      <c r="B38" s="1632"/>
      <c r="C38" s="1596"/>
      <c r="D38" s="1631"/>
      <c r="E38" s="1627"/>
      <c r="F38" s="1627"/>
      <c r="G38" s="1627"/>
      <c r="H38" s="1630"/>
      <c r="I38" s="1625"/>
      <c r="J38" s="1134"/>
      <c r="K38" s="1134"/>
      <c r="L38" s="1134"/>
      <c r="M38" s="1134"/>
      <c r="N38" s="1134"/>
      <c r="O38" s="1134"/>
      <c r="P38" s="1134"/>
      <c r="R38" s="1594"/>
      <c r="S38" s="1594"/>
      <c r="T38" s="1594"/>
      <c r="U38" s="1594"/>
      <c r="V38" s="1594"/>
      <c r="W38" s="1594"/>
    </row>
    <row r="39" spans="2:23" ht="21" customHeight="1">
      <c r="B39" s="1629" t="s">
        <v>1375</v>
      </c>
      <c r="C39" s="1628"/>
      <c r="D39" s="1627">
        <v>79003.518910631596</v>
      </c>
      <c r="E39" s="1627">
        <v>87744.499999999985</v>
      </c>
      <c r="F39" s="1627">
        <v>88743.443725794947</v>
      </c>
      <c r="G39" s="1627">
        <v>99484.504134325995</v>
      </c>
      <c r="H39" s="1630">
        <v>11.064040197065324</v>
      </c>
      <c r="I39" s="1625">
        <v>12.103497405080915</v>
      </c>
      <c r="J39" s="1134"/>
      <c r="K39" s="1134"/>
      <c r="L39" s="1134"/>
      <c r="M39" s="1134"/>
      <c r="N39" s="1134"/>
      <c r="O39" s="1134"/>
      <c r="P39" s="1134"/>
      <c r="R39" s="1594"/>
      <c r="S39" s="1594"/>
      <c r="T39" s="1594"/>
      <c r="U39" s="1594"/>
      <c r="V39" s="1594"/>
      <c r="W39" s="1594"/>
    </row>
    <row r="40" spans="2:23" ht="21" customHeight="1">
      <c r="B40" s="1629" t="s">
        <v>1374</v>
      </c>
      <c r="C40" s="1628"/>
      <c r="D40" s="1627">
        <v>1054291.6968571884</v>
      </c>
      <c r="E40" s="1627">
        <v>1010819.1000000001</v>
      </c>
      <c r="F40" s="1627">
        <v>984783.10750740638</v>
      </c>
      <c r="G40" s="1627">
        <v>1026258.0599349339</v>
      </c>
      <c r="H40" s="1630">
        <v>-4.1233936477711808</v>
      </c>
      <c r="I40" s="1625">
        <v>4.2115824399653974</v>
      </c>
      <c r="J40" s="1134"/>
      <c r="K40" s="1134"/>
      <c r="L40" s="1134"/>
      <c r="M40" s="1134"/>
      <c r="N40" s="1134"/>
      <c r="O40" s="1134"/>
      <c r="P40" s="1134"/>
      <c r="R40" s="1594"/>
      <c r="S40" s="1594"/>
      <c r="T40" s="1594"/>
      <c r="U40" s="1594"/>
      <c r="V40" s="1594"/>
      <c r="W40" s="1594"/>
    </row>
    <row r="41" spans="2:23" ht="21" customHeight="1">
      <c r="B41" s="1629" t="s">
        <v>1373</v>
      </c>
      <c r="C41" s="1628"/>
      <c r="D41" s="1627">
        <v>-39656.80109995103</v>
      </c>
      <c r="E41" s="1627">
        <v>43472.596857188269</v>
      </c>
      <c r="F41" s="1627">
        <v>69508.589349781978</v>
      </c>
      <c r="G41" s="1627">
        <v>-41474.952427527518</v>
      </c>
      <c r="H41" s="1626" t="s">
        <v>147</v>
      </c>
      <c r="I41" s="1625" t="s">
        <v>147</v>
      </c>
      <c r="J41" s="1134"/>
      <c r="K41" s="1134"/>
      <c r="L41" s="1134"/>
      <c r="M41" s="1134"/>
      <c r="N41" s="1134"/>
      <c r="O41" s="1134"/>
      <c r="P41" s="1134"/>
      <c r="R41" s="1594"/>
      <c r="S41" s="1594"/>
      <c r="T41" s="1594"/>
      <c r="U41" s="1594"/>
      <c r="V41" s="1594"/>
      <c r="W41" s="1594"/>
    </row>
    <row r="42" spans="2:23" ht="21" customHeight="1">
      <c r="B42" s="1629" t="s">
        <v>1372</v>
      </c>
      <c r="C42" s="1628"/>
      <c r="D42" s="1627">
        <v>38696.607862119992</v>
      </c>
      <c r="E42" s="1627">
        <v>41851.800000000003</v>
      </c>
      <c r="F42" s="1627">
        <v>-2108.0973055269865</v>
      </c>
      <c r="G42" s="1627">
        <v>18177.800920743488</v>
      </c>
      <c r="H42" s="1626" t="s">
        <v>147</v>
      </c>
      <c r="I42" s="1625" t="s">
        <v>147</v>
      </c>
      <c r="J42" s="1134"/>
      <c r="K42" s="1134"/>
      <c r="L42" s="1134"/>
      <c r="M42" s="1134"/>
      <c r="N42" s="1134"/>
      <c r="O42" s="1134"/>
      <c r="P42" s="1134"/>
      <c r="R42" s="1594"/>
      <c r="S42" s="1594"/>
      <c r="T42" s="1594"/>
      <c r="U42" s="1594"/>
      <c r="V42" s="1594"/>
      <c r="W42" s="1594"/>
    </row>
    <row r="43" spans="2:23" ht="21" customHeight="1" thickBot="1">
      <c r="B43" s="2422" t="s">
        <v>1371</v>
      </c>
      <c r="C43" s="2423"/>
      <c r="D43" s="1624">
        <v>-960.19323783103755</v>
      </c>
      <c r="E43" s="1624">
        <v>85324.396857188272</v>
      </c>
      <c r="F43" s="1624">
        <v>67400.492044254992</v>
      </c>
      <c r="G43" s="1624">
        <v>-23297.131506784001</v>
      </c>
      <c r="H43" s="1623" t="s">
        <v>147</v>
      </c>
      <c r="I43" s="1622" t="s">
        <v>147</v>
      </c>
      <c r="J43" s="1134"/>
      <c r="K43" s="1134"/>
      <c r="L43" s="1134"/>
      <c r="M43" s="1134"/>
      <c r="N43" s="1134"/>
      <c r="O43" s="1134"/>
      <c r="P43" s="1134"/>
      <c r="R43" s="1594"/>
      <c r="S43" s="1594"/>
      <c r="T43" s="1594"/>
      <c r="U43" s="1594"/>
      <c r="V43" s="1594"/>
      <c r="W43" s="1594"/>
    </row>
    <row r="44" spans="2:23" ht="21" customHeight="1" thickTop="1" thickBot="1">
      <c r="B44" s="1606"/>
      <c r="C44" s="1596"/>
      <c r="D44" s="1605"/>
      <c r="E44" s="1605"/>
      <c r="F44" s="1605"/>
      <c r="G44" s="1605"/>
      <c r="H44" s="1604"/>
      <c r="I44" s="1604"/>
      <c r="R44" s="1594"/>
      <c r="S44" s="1594"/>
      <c r="T44" s="1594"/>
      <c r="U44" s="1594"/>
      <c r="V44" s="1594"/>
      <c r="W44" s="1594"/>
    </row>
    <row r="45" spans="2:23" ht="21" customHeight="1" thickTop="1">
      <c r="B45" s="1621" t="s">
        <v>1370</v>
      </c>
      <c r="C45" s="1620"/>
      <c r="D45" s="1619">
        <v>36.376542514674028</v>
      </c>
      <c r="E45" s="1619">
        <v>30.765136284916345</v>
      </c>
      <c r="F45" s="1619">
        <v>29.989121215559905</v>
      </c>
      <c r="G45" s="1619">
        <v>31.414917183916579</v>
      </c>
      <c r="H45" s="1618" t="s">
        <v>147</v>
      </c>
      <c r="I45" s="1617" t="s">
        <v>147</v>
      </c>
      <c r="R45" s="1594"/>
      <c r="S45" s="1594"/>
      <c r="T45" s="1594"/>
      <c r="U45" s="1594"/>
      <c r="V45" s="1594"/>
      <c r="W45" s="1594"/>
    </row>
    <row r="46" spans="2:23" ht="21" customHeight="1">
      <c r="B46" s="1616" t="s">
        <v>1369</v>
      </c>
      <c r="C46" s="1615"/>
      <c r="D46" s="1614">
        <v>78.571962502213694</v>
      </c>
      <c r="E46" s="1614">
        <v>64.952296921860693</v>
      </c>
      <c r="F46" s="1614">
        <v>64.934241257773976</v>
      </c>
      <c r="G46" s="1614">
        <v>69.440715980540602</v>
      </c>
      <c r="H46" s="1613" t="s">
        <v>147</v>
      </c>
      <c r="I46" s="1612" t="s">
        <v>147</v>
      </c>
      <c r="R46" s="1594"/>
      <c r="S46" s="1594"/>
      <c r="T46" s="1594"/>
      <c r="U46" s="1594"/>
      <c r="V46" s="1594"/>
      <c r="W46" s="1594"/>
    </row>
    <row r="47" spans="2:23" ht="21" customHeight="1" thickBot="1">
      <c r="B47" s="1611" t="s">
        <v>1368</v>
      </c>
      <c r="C47" s="1610"/>
      <c r="D47" s="1609">
        <v>35.630864411608229</v>
      </c>
      <c r="E47" s="1609">
        <v>32.765886568013237</v>
      </c>
      <c r="F47" s="1609">
        <v>29.002762124777387</v>
      </c>
      <c r="G47" s="1609">
        <v>29.323482989205207</v>
      </c>
      <c r="H47" s="1608" t="s">
        <v>147</v>
      </c>
      <c r="I47" s="1607" t="s">
        <v>147</v>
      </c>
      <c r="R47" s="1594"/>
      <c r="S47" s="1594"/>
      <c r="T47" s="1594"/>
      <c r="U47" s="1594"/>
      <c r="V47" s="1594"/>
      <c r="W47" s="1594"/>
    </row>
    <row r="48" spans="2:23" ht="16.5" thickTop="1">
      <c r="B48" s="1606"/>
      <c r="C48" s="1596"/>
      <c r="D48" s="1605"/>
      <c r="E48" s="1605"/>
      <c r="F48" s="1605"/>
      <c r="G48" s="1605"/>
      <c r="H48" s="1604"/>
      <c r="I48" s="1604"/>
      <c r="R48" s="1594"/>
      <c r="S48" s="1594"/>
      <c r="T48" s="1594"/>
      <c r="U48" s="1594"/>
      <c r="V48" s="1594"/>
      <c r="W48" s="1594"/>
    </row>
    <row r="49" spans="2:23">
      <c r="B49" s="1603" t="s">
        <v>1367</v>
      </c>
      <c r="C49" s="1595"/>
      <c r="D49" s="1595"/>
      <c r="E49" s="1595"/>
      <c r="F49" s="1595"/>
      <c r="G49" s="1595"/>
      <c r="H49" s="1595"/>
      <c r="I49" s="1595"/>
      <c r="R49" s="1594"/>
      <c r="S49" s="1594"/>
      <c r="T49" s="1594"/>
      <c r="U49" s="1594"/>
      <c r="V49" s="1594"/>
      <c r="W49" s="1594"/>
    </row>
    <row r="50" spans="2:23">
      <c r="B50" s="1602" t="s">
        <v>1366</v>
      </c>
      <c r="C50" s="1595"/>
      <c r="D50" s="1595"/>
      <c r="E50" s="1595"/>
      <c r="F50" s="1595"/>
      <c r="G50" s="1595"/>
      <c r="H50" s="1595"/>
      <c r="I50" s="1595"/>
      <c r="R50" s="1594"/>
      <c r="S50" s="1594"/>
      <c r="T50" s="1594"/>
      <c r="U50" s="1594"/>
      <c r="V50" s="1594"/>
      <c r="W50" s="1594"/>
    </row>
    <row r="51" spans="2:23">
      <c r="B51" s="1601" t="s">
        <v>1365</v>
      </c>
      <c r="C51" s="1599"/>
      <c r="D51" s="1595"/>
      <c r="E51" s="1595"/>
      <c r="F51" s="1595"/>
      <c r="G51" s="1595"/>
      <c r="H51" s="1595"/>
      <c r="I51" s="1595"/>
      <c r="R51" s="1594"/>
      <c r="S51" s="1594"/>
      <c r="T51" s="1594"/>
      <c r="U51" s="1594"/>
      <c r="V51" s="1594"/>
      <c r="W51" s="1594"/>
    </row>
    <row r="52" spans="2:23">
      <c r="B52" s="1600" t="s">
        <v>1364</v>
      </c>
      <c r="C52" s="1599"/>
      <c r="D52" s="1595"/>
      <c r="E52" s="1595"/>
      <c r="F52" s="1595"/>
      <c r="G52" s="1595"/>
      <c r="H52" s="1595"/>
      <c r="I52" s="1595"/>
      <c r="R52" s="1594"/>
      <c r="S52" s="1594"/>
      <c r="T52" s="1594"/>
      <c r="U52" s="1594"/>
      <c r="V52" s="1594"/>
      <c r="W52" s="1594"/>
    </row>
    <row r="53" spans="2:23">
      <c r="B53" s="1599" t="s">
        <v>1363</v>
      </c>
      <c r="C53" s="1596"/>
      <c r="D53" s="1598">
        <v>109.34</v>
      </c>
      <c r="E53" s="1597">
        <v>114.74</v>
      </c>
      <c r="F53" s="1598">
        <v>109.36</v>
      </c>
      <c r="G53" s="1597">
        <v>113</v>
      </c>
      <c r="H53" s="1596"/>
      <c r="I53" s="1595"/>
      <c r="R53" s="1594"/>
      <c r="S53" s="1594"/>
      <c r="T53" s="1594"/>
      <c r="U53" s="1594"/>
      <c r="V53" s="1594"/>
      <c r="W53" s="1594"/>
    </row>
    <row r="54" spans="2:23">
      <c r="R54" s="1594"/>
      <c r="S54" s="1594"/>
      <c r="T54" s="1594"/>
      <c r="U54" s="1594"/>
      <c r="V54" s="1594"/>
      <c r="W54" s="1594"/>
    </row>
    <row r="55" spans="2:23">
      <c r="D55" s="1594"/>
      <c r="E55" s="1594"/>
      <c r="F55" s="1594"/>
      <c r="G55" s="1594"/>
    </row>
    <row r="56" spans="2:23">
      <c r="D56" s="1594"/>
      <c r="E56" s="1594"/>
      <c r="F56" s="1594"/>
      <c r="G56" s="1594"/>
    </row>
    <row r="57" spans="2:23">
      <c r="D57" s="1594"/>
      <c r="E57" s="1594"/>
      <c r="F57" s="1594"/>
      <c r="G57" s="1594"/>
    </row>
    <row r="58" spans="2:23">
      <c r="D58" s="1594"/>
      <c r="E58" s="1594"/>
      <c r="F58" s="1594"/>
      <c r="G58" s="1594"/>
      <c r="H58" s="1134"/>
      <c r="I58" s="1134"/>
      <c r="J58" s="1134"/>
      <c r="K58" s="1134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34:C34"/>
    <mergeCell ref="B43:C43"/>
    <mergeCell ref="G5:G6"/>
    <mergeCell ref="B7:C7"/>
    <mergeCell ref="B14:C14"/>
    <mergeCell ref="B19:C19"/>
    <mergeCell ref="B26:C26"/>
    <mergeCell ref="B29:C29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showGridLines="0" zoomScaleSheetLayoutView="55" workbookViewId="0">
      <selection activeCell="H34" sqref="H34"/>
    </sheetView>
  </sheetViews>
  <sheetFormatPr defaultRowHeight="15.75"/>
  <cols>
    <col min="1" max="1" width="9.140625" style="1235"/>
    <col min="2" max="2" width="7.5703125" style="1235" customWidth="1"/>
    <col min="3" max="3" width="31.7109375" style="1235" customWidth="1"/>
    <col min="4" max="9" width="13.140625" style="1235" customWidth="1"/>
    <col min="10" max="11" width="9.140625" style="1235"/>
    <col min="12" max="12" width="9.28515625" style="1235" customWidth="1"/>
    <col min="13" max="14" width="9.140625" style="1235"/>
    <col min="15" max="15" width="10.42578125" style="1235" customWidth="1"/>
    <col min="16" max="16" width="10.85546875" style="1235" customWidth="1"/>
    <col min="17" max="254" width="9.140625" style="1235"/>
    <col min="255" max="255" width="5.85546875" style="1235" customWidth="1"/>
    <col min="256" max="256" width="25.5703125" style="1235" customWidth="1"/>
    <col min="257" max="257" width="13.28515625" style="1235" customWidth="1"/>
    <col min="258" max="258" width="12" style="1235" customWidth="1"/>
    <col min="259" max="259" width="12.28515625" style="1235" customWidth="1"/>
    <col min="260" max="260" width="11.7109375" style="1235" customWidth="1"/>
    <col min="261" max="261" width="10.42578125" style="1235" customWidth="1"/>
    <col min="262" max="262" width="10.7109375" style="1235" customWidth="1"/>
    <col min="263" max="510" width="9.140625" style="1235"/>
    <col min="511" max="511" width="5.85546875" style="1235" customWidth="1"/>
    <col min="512" max="512" width="25.5703125" style="1235" customWidth="1"/>
    <col min="513" max="513" width="13.28515625" style="1235" customWidth="1"/>
    <col min="514" max="514" width="12" style="1235" customWidth="1"/>
    <col min="515" max="515" width="12.28515625" style="1235" customWidth="1"/>
    <col min="516" max="516" width="11.7109375" style="1235" customWidth="1"/>
    <col min="517" max="517" width="10.42578125" style="1235" customWidth="1"/>
    <col min="518" max="518" width="10.7109375" style="1235" customWidth="1"/>
    <col min="519" max="766" width="9.140625" style="1235"/>
    <col min="767" max="767" width="5.85546875" style="1235" customWidth="1"/>
    <col min="768" max="768" width="25.5703125" style="1235" customWidth="1"/>
    <col min="769" max="769" width="13.28515625" style="1235" customWidth="1"/>
    <col min="770" max="770" width="12" style="1235" customWidth="1"/>
    <col min="771" max="771" width="12.28515625" style="1235" customWidth="1"/>
    <col min="772" max="772" width="11.7109375" style="1235" customWidth="1"/>
    <col min="773" max="773" width="10.42578125" style="1235" customWidth="1"/>
    <col min="774" max="774" width="10.7109375" style="1235" customWidth="1"/>
    <col min="775" max="1022" width="9.140625" style="1235"/>
    <col min="1023" max="1023" width="5.85546875" style="1235" customWidth="1"/>
    <col min="1024" max="1024" width="25.5703125" style="1235" customWidth="1"/>
    <col min="1025" max="1025" width="13.28515625" style="1235" customWidth="1"/>
    <col min="1026" max="1026" width="12" style="1235" customWidth="1"/>
    <col min="1027" max="1027" width="12.28515625" style="1235" customWidth="1"/>
    <col min="1028" max="1028" width="11.7109375" style="1235" customWidth="1"/>
    <col min="1029" max="1029" width="10.42578125" style="1235" customWidth="1"/>
    <col min="1030" max="1030" width="10.7109375" style="1235" customWidth="1"/>
    <col min="1031" max="1278" width="9.140625" style="1235"/>
    <col min="1279" max="1279" width="5.85546875" style="1235" customWidth="1"/>
    <col min="1280" max="1280" width="25.5703125" style="1235" customWidth="1"/>
    <col min="1281" max="1281" width="13.28515625" style="1235" customWidth="1"/>
    <col min="1282" max="1282" width="12" style="1235" customWidth="1"/>
    <col min="1283" max="1283" width="12.28515625" style="1235" customWidth="1"/>
    <col min="1284" max="1284" width="11.7109375" style="1235" customWidth="1"/>
    <col min="1285" max="1285" width="10.42578125" style="1235" customWidth="1"/>
    <col min="1286" max="1286" width="10.7109375" style="1235" customWidth="1"/>
    <col min="1287" max="1534" width="9.140625" style="1235"/>
    <col min="1535" max="1535" width="5.85546875" style="1235" customWidth="1"/>
    <col min="1536" max="1536" width="25.5703125" style="1235" customWidth="1"/>
    <col min="1537" max="1537" width="13.28515625" style="1235" customWidth="1"/>
    <col min="1538" max="1538" width="12" style="1235" customWidth="1"/>
    <col min="1539" max="1539" width="12.28515625" style="1235" customWidth="1"/>
    <col min="1540" max="1540" width="11.7109375" style="1235" customWidth="1"/>
    <col min="1541" max="1541" width="10.42578125" style="1235" customWidth="1"/>
    <col min="1542" max="1542" width="10.7109375" style="1235" customWidth="1"/>
    <col min="1543" max="1790" width="9.140625" style="1235"/>
    <col min="1791" max="1791" width="5.85546875" style="1235" customWidth="1"/>
    <col min="1792" max="1792" width="25.5703125" style="1235" customWidth="1"/>
    <col min="1793" max="1793" width="13.28515625" style="1235" customWidth="1"/>
    <col min="1794" max="1794" width="12" style="1235" customWidth="1"/>
    <col min="1795" max="1795" width="12.28515625" style="1235" customWidth="1"/>
    <col min="1796" max="1796" width="11.7109375" style="1235" customWidth="1"/>
    <col min="1797" max="1797" width="10.42578125" style="1235" customWidth="1"/>
    <col min="1798" max="1798" width="10.7109375" style="1235" customWidth="1"/>
    <col min="1799" max="2046" width="9.140625" style="1235"/>
    <col min="2047" max="2047" width="5.85546875" style="1235" customWidth="1"/>
    <col min="2048" max="2048" width="25.5703125" style="1235" customWidth="1"/>
    <col min="2049" max="2049" width="13.28515625" style="1235" customWidth="1"/>
    <col min="2050" max="2050" width="12" style="1235" customWidth="1"/>
    <col min="2051" max="2051" width="12.28515625" style="1235" customWidth="1"/>
    <col min="2052" max="2052" width="11.7109375" style="1235" customWidth="1"/>
    <col min="2053" max="2053" width="10.42578125" style="1235" customWidth="1"/>
    <col min="2054" max="2054" width="10.7109375" style="1235" customWidth="1"/>
    <col min="2055" max="2302" width="9.140625" style="1235"/>
    <col min="2303" max="2303" width="5.85546875" style="1235" customWidth="1"/>
    <col min="2304" max="2304" width="25.5703125" style="1235" customWidth="1"/>
    <col min="2305" max="2305" width="13.28515625" style="1235" customWidth="1"/>
    <col min="2306" max="2306" width="12" style="1235" customWidth="1"/>
    <col min="2307" max="2307" width="12.28515625" style="1235" customWidth="1"/>
    <col min="2308" max="2308" width="11.7109375" style="1235" customWidth="1"/>
    <col min="2309" max="2309" width="10.42578125" style="1235" customWidth="1"/>
    <col min="2310" max="2310" width="10.7109375" style="1235" customWidth="1"/>
    <col min="2311" max="2558" width="9.140625" style="1235"/>
    <col min="2559" max="2559" width="5.85546875" style="1235" customWidth="1"/>
    <col min="2560" max="2560" width="25.5703125" style="1235" customWidth="1"/>
    <col min="2561" max="2561" width="13.28515625" style="1235" customWidth="1"/>
    <col min="2562" max="2562" width="12" style="1235" customWidth="1"/>
    <col min="2563" max="2563" width="12.28515625" style="1235" customWidth="1"/>
    <col min="2564" max="2564" width="11.7109375" style="1235" customWidth="1"/>
    <col min="2565" max="2565" width="10.42578125" style="1235" customWidth="1"/>
    <col min="2566" max="2566" width="10.7109375" style="1235" customWidth="1"/>
    <col min="2567" max="2814" width="9.140625" style="1235"/>
    <col min="2815" max="2815" width="5.85546875" style="1235" customWidth="1"/>
    <col min="2816" max="2816" width="25.5703125" style="1235" customWidth="1"/>
    <col min="2817" max="2817" width="13.28515625" style="1235" customWidth="1"/>
    <col min="2818" max="2818" width="12" style="1235" customWidth="1"/>
    <col min="2819" max="2819" width="12.28515625" style="1235" customWidth="1"/>
    <col min="2820" max="2820" width="11.7109375" style="1235" customWidth="1"/>
    <col min="2821" max="2821" width="10.42578125" style="1235" customWidth="1"/>
    <col min="2822" max="2822" width="10.7109375" style="1235" customWidth="1"/>
    <col min="2823" max="3070" width="9.140625" style="1235"/>
    <col min="3071" max="3071" width="5.85546875" style="1235" customWidth="1"/>
    <col min="3072" max="3072" width="25.5703125" style="1235" customWidth="1"/>
    <col min="3073" max="3073" width="13.28515625" style="1235" customWidth="1"/>
    <col min="3074" max="3074" width="12" style="1235" customWidth="1"/>
    <col min="3075" max="3075" width="12.28515625" style="1235" customWidth="1"/>
    <col min="3076" max="3076" width="11.7109375" style="1235" customWidth="1"/>
    <col min="3077" max="3077" width="10.42578125" style="1235" customWidth="1"/>
    <col min="3078" max="3078" width="10.7109375" style="1235" customWidth="1"/>
    <col min="3079" max="3326" width="9.140625" style="1235"/>
    <col min="3327" max="3327" width="5.85546875" style="1235" customWidth="1"/>
    <col min="3328" max="3328" width="25.5703125" style="1235" customWidth="1"/>
    <col min="3329" max="3329" width="13.28515625" style="1235" customWidth="1"/>
    <col min="3330" max="3330" width="12" style="1235" customWidth="1"/>
    <col min="3331" max="3331" width="12.28515625" style="1235" customWidth="1"/>
    <col min="3332" max="3332" width="11.7109375" style="1235" customWidth="1"/>
    <col min="3333" max="3333" width="10.42578125" style="1235" customWidth="1"/>
    <col min="3334" max="3334" width="10.7109375" style="1235" customWidth="1"/>
    <col min="3335" max="3582" width="9.140625" style="1235"/>
    <col min="3583" max="3583" width="5.85546875" style="1235" customWidth="1"/>
    <col min="3584" max="3584" width="25.5703125" style="1235" customWidth="1"/>
    <col min="3585" max="3585" width="13.28515625" style="1235" customWidth="1"/>
    <col min="3586" max="3586" width="12" style="1235" customWidth="1"/>
    <col min="3587" max="3587" width="12.28515625" style="1235" customWidth="1"/>
    <col min="3588" max="3588" width="11.7109375" style="1235" customWidth="1"/>
    <col min="3589" max="3589" width="10.42578125" style="1235" customWidth="1"/>
    <col min="3590" max="3590" width="10.7109375" style="1235" customWidth="1"/>
    <col min="3591" max="3838" width="9.140625" style="1235"/>
    <col min="3839" max="3839" width="5.85546875" style="1235" customWidth="1"/>
    <col min="3840" max="3840" width="25.5703125" style="1235" customWidth="1"/>
    <col min="3841" max="3841" width="13.28515625" style="1235" customWidth="1"/>
    <col min="3842" max="3842" width="12" style="1235" customWidth="1"/>
    <col min="3843" max="3843" width="12.28515625" style="1235" customWidth="1"/>
    <col min="3844" max="3844" width="11.7109375" style="1235" customWidth="1"/>
    <col min="3845" max="3845" width="10.42578125" style="1235" customWidth="1"/>
    <col min="3846" max="3846" width="10.7109375" style="1235" customWidth="1"/>
    <col min="3847" max="4094" width="9.140625" style="1235"/>
    <col min="4095" max="4095" width="5.85546875" style="1235" customWidth="1"/>
    <col min="4096" max="4096" width="25.5703125" style="1235" customWidth="1"/>
    <col min="4097" max="4097" width="13.28515625" style="1235" customWidth="1"/>
    <col min="4098" max="4098" width="12" style="1235" customWidth="1"/>
    <col min="4099" max="4099" width="12.28515625" style="1235" customWidth="1"/>
    <col min="4100" max="4100" width="11.7109375" style="1235" customWidth="1"/>
    <col min="4101" max="4101" width="10.42578125" style="1235" customWidth="1"/>
    <col min="4102" max="4102" width="10.7109375" style="1235" customWidth="1"/>
    <col min="4103" max="4350" width="9.140625" style="1235"/>
    <col min="4351" max="4351" width="5.85546875" style="1235" customWidth="1"/>
    <col min="4352" max="4352" width="25.5703125" style="1235" customWidth="1"/>
    <col min="4353" max="4353" width="13.28515625" style="1235" customWidth="1"/>
    <col min="4354" max="4354" width="12" style="1235" customWidth="1"/>
    <col min="4355" max="4355" width="12.28515625" style="1235" customWidth="1"/>
    <col min="4356" max="4356" width="11.7109375" style="1235" customWidth="1"/>
    <col min="4357" max="4357" width="10.42578125" style="1235" customWidth="1"/>
    <col min="4358" max="4358" width="10.7109375" style="1235" customWidth="1"/>
    <col min="4359" max="4606" width="9.140625" style="1235"/>
    <col min="4607" max="4607" width="5.85546875" style="1235" customWidth="1"/>
    <col min="4608" max="4608" width="25.5703125" style="1235" customWidth="1"/>
    <col min="4609" max="4609" width="13.28515625" style="1235" customWidth="1"/>
    <col min="4610" max="4610" width="12" style="1235" customWidth="1"/>
    <col min="4611" max="4611" width="12.28515625" style="1235" customWidth="1"/>
    <col min="4612" max="4612" width="11.7109375" style="1235" customWidth="1"/>
    <col min="4613" max="4613" width="10.42578125" style="1235" customWidth="1"/>
    <col min="4614" max="4614" width="10.7109375" style="1235" customWidth="1"/>
    <col min="4615" max="4862" width="9.140625" style="1235"/>
    <col min="4863" max="4863" width="5.85546875" style="1235" customWidth="1"/>
    <col min="4864" max="4864" width="25.5703125" style="1235" customWidth="1"/>
    <col min="4865" max="4865" width="13.28515625" style="1235" customWidth="1"/>
    <col min="4866" max="4866" width="12" style="1235" customWidth="1"/>
    <col min="4867" max="4867" width="12.28515625" style="1235" customWidth="1"/>
    <col min="4868" max="4868" width="11.7109375" style="1235" customWidth="1"/>
    <col min="4869" max="4869" width="10.42578125" style="1235" customWidth="1"/>
    <col min="4870" max="4870" width="10.7109375" style="1235" customWidth="1"/>
    <col min="4871" max="5118" width="9.140625" style="1235"/>
    <col min="5119" max="5119" width="5.85546875" style="1235" customWidth="1"/>
    <col min="5120" max="5120" width="25.5703125" style="1235" customWidth="1"/>
    <col min="5121" max="5121" width="13.28515625" style="1235" customWidth="1"/>
    <col min="5122" max="5122" width="12" style="1235" customWidth="1"/>
    <col min="5123" max="5123" width="12.28515625" style="1235" customWidth="1"/>
    <col min="5124" max="5124" width="11.7109375" style="1235" customWidth="1"/>
    <col min="5125" max="5125" width="10.42578125" style="1235" customWidth="1"/>
    <col min="5126" max="5126" width="10.7109375" style="1235" customWidth="1"/>
    <col min="5127" max="5374" width="9.140625" style="1235"/>
    <col min="5375" max="5375" width="5.85546875" style="1235" customWidth="1"/>
    <col min="5376" max="5376" width="25.5703125" style="1235" customWidth="1"/>
    <col min="5377" max="5377" width="13.28515625" style="1235" customWidth="1"/>
    <col min="5378" max="5378" width="12" style="1235" customWidth="1"/>
    <col min="5379" max="5379" width="12.28515625" style="1235" customWidth="1"/>
    <col min="5380" max="5380" width="11.7109375" style="1235" customWidth="1"/>
    <col min="5381" max="5381" width="10.42578125" style="1235" customWidth="1"/>
    <col min="5382" max="5382" width="10.7109375" style="1235" customWidth="1"/>
    <col min="5383" max="5630" width="9.140625" style="1235"/>
    <col min="5631" max="5631" width="5.85546875" style="1235" customWidth="1"/>
    <col min="5632" max="5632" width="25.5703125" style="1235" customWidth="1"/>
    <col min="5633" max="5633" width="13.28515625" style="1235" customWidth="1"/>
    <col min="5634" max="5634" width="12" style="1235" customWidth="1"/>
    <col min="5635" max="5635" width="12.28515625" style="1235" customWidth="1"/>
    <col min="5636" max="5636" width="11.7109375" style="1235" customWidth="1"/>
    <col min="5637" max="5637" width="10.42578125" style="1235" customWidth="1"/>
    <col min="5638" max="5638" width="10.7109375" style="1235" customWidth="1"/>
    <col min="5639" max="5886" width="9.140625" style="1235"/>
    <col min="5887" max="5887" width="5.85546875" style="1235" customWidth="1"/>
    <col min="5888" max="5888" width="25.5703125" style="1235" customWidth="1"/>
    <col min="5889" max="5889" width="13.28515625" style="1235" customWidth="1"/>
    <col min="5890" max="5890" width="12" style="1235" customWidth="1"/>
    <col min="5891" max="5891" width="12.28515625" style="1235" customWidth="1"/>
    <col min="5892" max="5892" width="11.7109375" style="1235" customWidth="1"/>
    <col min="5893" max="5893" width="10.42578125" style="1235" customWidth="1"/>
    <col min="5894" max="5894" width="10.7109375" style="1235" customWidth="1"/>
    <col min="5895" max="6142" width="9.140625" style="1235"/>
    <col min="6143" max="6143" width="5.85546875" style="1235" customWidth="1"/>
    <col min="6144" max="6144" width="25.5703125" style="1235" customWidth="1"/>
    <col min="6145" max="6145" width="13.28515625" style="1235" customWidth="1"/>
    <col min="6146" max="6146" width="12" style="1235" customWidth="1"/>
    <col min="6147" max="6147" width="12.28515625" style="1235" customWidth="1"/>
    <col min="6148" max="6148" width="11.7109375" style="1235" customWidth="1"/>
    <col min="6149" max="6149" width="10.42578125" style="1235" customWidth="1"/>
    <col min="6150" max="6150" width="10.7109375" style="1235" customWidth="1"/>
    <col min="6151" max="6398" width="9.140625" style="1235"/>
    <col min="6399" max="6399" width="5.85546875" style="1235" customWidth="1"/>
    <col min="6400" max="6400" width="25.5703125" style="1235" customWidth="1"/>
    <col min="6401" max="6401" width="13.28515625" style="1235" customWidth="1"/>
    <col min="6402" max="6402" width="12" style="1235" customWidth="1"/>
    <col min="6403" max="6403" width="12.28515625" style="1235" customWidth="1"/>
    <col min="6404" max="6404" width="11.7109375" style="1235" customWidth="1"/>
    <col min="6405" max="6405" width="10.42578125" style="1235" customWidth="1"/>
    <col min="6406" max="6406" width="10.7109375" style="1235" customWidth="1"/>
    <col min="6407" max="6654" width="9.140625" style="1235"/>
    <col min="6655" max="6655" width="5.85546875" style="1235" customWidth="1"/>
    <col min="6656" max="6656" width="25.5703125" style="1235" customWidth="1"/>
    <col min="6657" max="6657" width="13.28515625" style="1235" customWidth="1"/>
    <col min="6658" max="6658" width="12" style="1235" customWidth="1"/>
    <col min="6659" max="6659" width="12.28515625" style="1235" customWidth="1"/>
    <col min="6660" max="6660" width="11.7109375" style="1235" customWidth="1"/>
    <col min="6661" max="6661" width="10.42578125" style="1235" customWidth="1"/>
    <col min="6662" max="6662" width="10.7109375" style="1235" customWidth="1"/>
    <col min="6663" max="6910" width="9.140625" style="1235"/>
    <col min="6911" max="6911" width="5.85546875" style="1235" customWidth="1"/>
    <col min="6912" max="6912" width="25.5703125" style="1235" customWidth="1"/>
    <col min="6913" max="6913" width="13.28515625" style="1235" customWidth="1"/>
    <col min="6914" max="6914" width="12" style="1235" customWidth="1"/>
    <col min="6915" max="6915" width="12.28515625" style="1235" customWidth="1"/>
    <col min="6916" max="6916" width="11.7109375" style="1235" customWidth="1"/>
    <col min="6917" max="6917" width="10.42578125" style="1235" customWidth="1"/>
    <col min="6918" max="6918" width="10.7109375" style="1235" customWidth="1"/>
    <col min="6919" max="7166" width="9.140625" style="1235"/>
    <col min="7167" max="7167" width="5.85546875" style="1235" customWidth="1"/>
    <col min="7168" max="7168" width="25.5703125" style="1235" customWidth="1"/>
    <col min="7169" max="7169" width="13.28515625" style="1235" customWidth="1"/>
    <col min="7170" max="7170" width="12" style="1235" customWidth="1"/>
    <col min="7171" max="7171" width="12.28515625" style="1235" customWidth="1"/>
    <col min="7172" max="7172" width="11.7109375" style="1235" customWidth="1"/>
    <col min="7173" max="7173" width="10.42578125" style="1235" customWidth="1"/>
    <col min="7174" max="7174" width="10.7109375" style="1235" customWidth="1"/>
    <col min="7175" max="7422" width="9.140625" style="1235"/>
    <col min="7423" max="7423" width="5.85546875" style="1235" customWidth="1"/>
    <col min="7424" max="7424" width="25.5703125" style="1235" customWidth="1"/>
    <col min="7425" max="7425" width="13.28515625" style="1235" customWidth="1"/>
    <col min="7426" max="7426" width="12" style="1235" customWidth="1"/>
    <col min="7427" max="7427" width="12.28515625" style="1235" customWidth="1"/>
    <col min="7428" max="7428" width="11.7109375" style="1235" customWidth="1"/>
    <col min="7429" max="7429" width="10.42578125" style="1235" customWidth="1"/>
    <col min="7430" max="7430" width="10.7109375" style="1235" customWidth="1"/>
    <col min="7431" max="7678" width="9.140625" style="1235"/>
    <col min="7679" max="7679" width="5.85546875" style="1235" customWidth="1"/>
    <col min="7680" max="7680" width="25.5703125" style="1235" customWidth="1"/>
    <col min="7681" max="7681" width="13.28515625" style="1235" customWidth="1"/>
    <col min="7682" max="7682" width="12" style="1235" customWidth="1"/>
    <col min="7683" max="7683" width="12.28515625" style="1235" customWidth="1"/>
    <col min="7684" max="7684" width="11.7109375" style="1235" customWidth="1"/>
    <col min="7685" max="7685" width="10.42578125" style="1235" customWidth="1"/>
    <col min="7686" max="7686" width="10.7109375" style="1235" customWidth="1"/>
    <col min="7687" max="7934" width="9.140625" style="1235"/>
    <col min="7935" max="7935" width="5.85546875" style="1235" customWidth="1"/>
    <col min="7936" max="7936" width="25.5703125" style="1235" customWidth="1"/>
    <col min="7937" max="7937" width="13.28515625" style="1235" customWidth="1"/>
    <col min="7938" max="7938" width="12" style="1235" customWidth="1"/>
    <col min="7939" max="7939" width="12.28515625" style="1235" customWidth="1"/>
    <col min="7940" max="7940" width="11.7109375" style="1235" customWidth="1"/>
    <col min="7941" max="7941" width="10.42578125" style="1235" customWidth="1"/>
    <col min="7942" max="7942" width="10.7109375" style="1235" customWidth="1"/>
    <col min="7943" max="8190" width="9.140625" style="1235"/>
    <col min="8191" max="8191" width="5.85546875" style="1235" customWidth="1"/>
    <col min="8192" max="8192" width="25.5703125" style="1235" customWidth="1"/>
    <col min="8193" max="8193" width="13.28515625" style="1235" customWidth="1"/>
    <col min="8194" max="8194" width="12" style="1235" customWidth="1"/>
    <col min="8195" max="8195" width="12.28515625" style="1235" customWidth="1"/>
    <col min="8196" max="8196" width="11.7109375" style="1235" customWidth="1"/>
    <col min="8197" max="8197" width="10.42578125" style="1235" customWidth="1"/>
    <col min="8198" max="8198" width="10.7109375" style="1235" customWidth="1"/>
    <col min="8199" max="8446" width="9.140625" style="1235"/>
    <col min="8447" max="8447" width="5.85546875" style="1235" customWidth="1"/>
    <col min="8448" max="8448" width="25.5703125" style="1235" customWidth="1"/>
    <col min="8449" max="8449" width="13.28515625" style="1235" customWidth="1"/>
    <col min="8450" max="8450" width="12" style="1235" customWidth="1"/>
    <col min="8451" max="8451" width="12.28515625" style="1235" customWidth="1"/>
    <col min="8452" max="8452" width="11.7109375" style="1235" customWidth="1"/>
    <col min="8453" max="8453" width="10.42578125" style="1235" customWidth="1"/>
    <col min="8454" max="8454" width="10.7109375" style="1235" customWidth="1"/>
    <col min="8455" max="8702" width="9.140625" style="1235"/>
    <col min="8703" max="8703" width="5.85546875" style="1235" customWidth="1"/>
    <col min="8704" max="8704" width="25.5703125" style="1235" customWidth="1"/>
    <col min="8705" max="8705" width="13.28515625" style="1235" customWidth="1"/>
    <col min="8706" max="8706" width="12" style="1235" customWidth="1"/>
    <col min="8707" max="8707" width="12.28515625" style="1235" customWidth="1"/>
    <col min="8708" max="8708" width="11.7109375" style="1235" customWidth="1"/>
    <col min="8709" max="8709" width="10.42578125" style="1235" customWidth="1"/>
    <col min="8710" max="8710" width="10.7109375" style="1235" customWidth="1"/>
    <col min="8711" max="8958" width="9.140625" style="1235"/>
    <col min="8959" max="8959" width="5.85546875" style="1235" customWidth="1"/>
    <col min="8960" max="8960" width="25.5703125" style="1235" customWidth="1"/>
    <col min="8961" max="8961" width="13.28515625" style="1235" customWidth="1"/>
    <col min="8962" max="8962" width="12" style="1235" customWidth="1"/>
    <col min="8963" max="8963" width="12.28515625" style="1235" customWidth="1"/>
    <col min="8964" max="8964" width="11.7109375" style="1235" customWidth="1"/>
    <col min="8965" max="8965" width="10.42578125" style="1235" customWidth="1"/>
    <col min="8966" max="8966" width="10.7109375" style="1235" customWidth="1"/>
    <col min="8967" max="9214" width="9.140625" style="1235"/>
    <col min="9215" max="9215" width="5.85546875" style="1235" customWidth="1"/>
    <col min="9216" max="9216" width="25.5703125" style="1235" customWidth="1"/>
    <col min="9217" max="9217" width="13.28515625" style="1235" customWidth="1"/>
    <col min="9218" max="9218" width="12" style="1235" customWidth="1"/>
    <col min="9219" max="9219" width="12.28515625" style="1235" customWidth="1"/>
    <col min="9220" max="9220" width="11.7109375" style="1235" customWidth="1"/>
    <col min="9221" max="9221" width="10.42578125" style="1235" customWidth="1"/>
    <col min="9222" max="9222" width="10.7109375" style="1235" customWidth="1"/>
    <col min="9223" max="9470" width="9.140625" style="1235"/>
    <col min="9471" max="9471" width="5.85546875" style="1235" customWidth="1"/>
    <col min="9472" max="9472" width="25.5703125" style="1235" customWidth="1"/>
    <col min="9473" max="9473" width="13.28515625" style="1235" customWidth="1"/>
    <col min="9474" max="9474" width="12" style="1235" customWidth="1"/>
    <col min="9475" max="9475" width="12.28515625" style="1235" customWidth="1"/>
    <col min="9476" max="9476" width="11.7109375" style="1235" customWidth="1"/>
    <col min="9477" max="9477" width="10.42578125" style="1235" customWidth="1"/>
    <col min="9478" max="9478" width="10.7109375" style="1235" customWidth="1"/>
    <col min="9479" max="9726" width="9.140625" style="1235"/>
    <col min="9727" max="9727" width="5.85546875" style="1235" customWidth="1"/>
    <col min="9728" max="9728" width="25.5703125" style="1235" customWidth="1"/>
    <col min="9729" max="9729" width="13.28515625" style="1235" customWidth="1"/>
    <col min="9730" max="9730" width="12" style="1235" customWidth="1"/>
    <col min="9731" max="9731" width="12.28515625" style="1235" customWidth="1"/>
    <col min="9732" max="9732" width="11.7109375" style="1235" customWidth="1"/>
    <col min="9733" max="9733" width="10.42578125" style="1235" customWidth="1"/>
    <col min="9734" max="9734" width="10.7109375" style="1235" customWidth="1"/>
    <col min="9735" max="9982" width="9.140625" style="1235"/>
    <col min="9983" max="9983" width="5.85546875" style="1235" customWidth="1"/>
    <col min="9984" max="9984" width="25.5703125" style="1235" customWidth="1"/>
    <col min="9985" max="9985" width="13.28515625" style="1235" customWidth="1"/>
    <col min="9986" max="9986" width="12" style="1235" customWidth="1"/>
    <col min="9987" max="9987" width="12.28515625" style="1235" customWidth="1"/>
    <col min="9988" max="9988" width="11.7109375" style="1235" customWidth="1"/>
    <col min="9989" max="9989" width="10.42578125" style="1235" customWidth="1"/>
    <col min="9990" max="9990" width="10.7109375" style="1235" customWidth="1"/>
    <col min="9991" max="10238" width="9.140625" style="1235"/>
    <col min="10239" max="10239" width="5.85546875" style="1235" customWidth="1"/>
    <col min="10240" max="10240" width="25.5703125" style="1235" customWidth="1"/>
    <col min="10241" max="10241" width="13.28515625" style="1235" customWidth="1"/>
    <col min="10242" max="10242" width="12" style="1235" customWidth="1"/>
    <col min="10243" max="10243" width="12.28515625" style="1235" customWidth="1"/>
    <col min="10244" max="10244" width="11.7109375" style="1235" customWidth="1"/>
    <col min="10245" max="10245" width="10.42578125" style="1235" customWidth="1"/>
    <col min="10246" max="10246" width="10.7109375" style="1235" customWidth="1"/>
    <col min="10247" max="10494" width="9.140625" style="1235"/>
    <col min="10495" max="10495" width="5.85546875" style="1235" customWidth="1"/>
    <col min="10496" max="10496" width="25.5703125" style="1235" customWidth="1"/>
    <col min="10497" max="10497" width="13.28515625" style="1235" customWidth="1"/>
    <col min="10498" max="10498" width="12" style="1235" customWidth="1"/>
    <col min="10499" max="10499" width="12.28515625" style="1235" customWidth="1"/>
    <col min="10500" max="10500" width="11.7109375" style="1235" customWidth="1"/>
    <col min="10501" max="10501" width="10.42578125" style="1235" customWidth="1"/>
    <col min="10502" max="10502" width="10.7109375" style="1235" customWidth="1"/>
    <col min="10503" max="10750" width="9.140625" style="1235"/>
    <col min="10751" max="10751" width="5.85546875" style="1235" customWidth="1"/>
    <col min="10752" max="10752" width="25.5703125" style="1235" customWidth="1"/>
    <col min="10753" max="10753" width="13.28515625" style="1235" customWidth="1"/>
    <col min="10754" max="10754" width="12" style="1235" customWidth="1"/>
    <col min="10755" max="10755" width="12.28515625" style="1235" customWidth="1"/>
    <col min="10756" max="10756" width="11.7109375" style="1235" customWidth="1"/>
    <col min="10757" max="10757" width="10.42578125" style="1235" customWidth="1"/>
    <col min="10758" max="10758" width="10.7109375" style="1235" customWidth="1"/>
    <col min="10759" max="11006" width="9.140625" style="1235"/>
    <col min="11007" max="11007" width="5.85546875" style="1235" customWidth="1"/>
    <col min="11008" max="11008" width="25.5703125" style="1235" customWidth="1"/>
    <col min="11009" max="11009" width="13.28515625" style="1235" customWidth="1"/>
    <col min="11010" max="11010" width="12" style="1235" customWidth="1"/>
    <col min="11011" max="11011" width="12.28515625" style="1235" customWidth="1"/>
    <col min="11012" max="11012" width="11.7109375" style="1235" customWidth="1"/>
    <col min="11013" max="11013" width="10.42578125" style="1235" customWidth="1"/>
    <col min="11014" max="11014" width="10.7109375" style="1235" customWidth="1"/>
    <col min="11015" max="11262" width="9.140625" style="1235"/>
    <col min="11263" max="11263" width="5.85546875" style="1235" customWidth="1"/>
    <col min="11264" max="11264" width="25.5703125" style="1235" customWidth="1"/>
    <col min="11265" max="11265" width="13.28515625" style="1235" customWidth="1"/>
    <col min="11266" max="11266" width="12" style="1235" customWidth="1"/>
    <col min="11267" max="11267" width="12.28515625" style="1235" customWidth="1"/>
    <col min="11268" max="11268" width="11.7109375" style="1235" customWidth="1"/>
    <col min="11269" max="11269" width="10.42578125" style="1235" customWidth="1"/>
    <col min="11270" max="11270" width="10.7109375" style="1235" customWidth="1"/>
    <col min="11271" max="11518" width="9.140625" style="1235"/>
    <col min="11519" max="11519" width="5.85546875" style="1235" customWidth="1"/>
    <col min="11520" max="11520" width="25.5703125" style="1235" customWidth="1"/>
    <col min="11521" max="11521" width="13.28515625" style="1235" customWidth="1"/>
    <col min="11522" max="11522" width="12" style="1235" customWidth="1"/>
    <col min="11523" max="11523" width="12.28515625" style="1235" customWidth="1"/>
    <col min="11524" max="11524" width="11.7109375" style="1235" customWidth="1"/>
    <col min="11525" max="11525" width="10.42578125" style="1235" customWidth="1"/>
    <col min="11526" max="11526" width="10.7109375" style="1235" customWidth="1"/>
    <col min="11527" max="11774" width="9.140625" style="1235"/>
    <col min="11775" max="11775" width="5.85546875" style="1235" customWidth="1"/>
    <col min="11776" max="11776" width="25.5703125" style="1235" customWidth="1"/>
    <col min="11777" max="11777" width="13.28515625" style="1235" customWidth="1"/>
    <col min="11778" max="11778" width="12" style="1235" customWidth="1"/>
    <col min="11779" max="11779" width="12.28515625" style="1235" customWidth="1"/>
    <col min="11780" max="11780" width="11.7109375" style="1235" customWidth="1"/>
    <col min="11781" max="11781" width="10.42578125" style="1235" customWidth="1"/>
    <col min="11782" max="11782" width="10.7109375" style="1235" customWidth="1"/>
    <col min="11783" max="12030" width="9.140625" style="1235"/>
    <col min="12031" max="12031" width="5.85546875" style="1235" customWidth="1"/>
    <col min="12032" max="12032" width="25.5703125" style="1235" customWidth="1"/>
    <col min="12033" max="12033" width="13.28515625" style="1235" customWidth="1"/>
    <col min="12034" max="12034" width="12" style="1235" customWidth="1"/>
    <col min="12035" max="12035" width="12.28515625" style="1235" customWidth="1"/>
    <col min="12036" max="12036" width="11.7109375" style="1235" customWidth="1"/>
    <col min="12037" max="12037" width="10.42578125" style="1235" customWidth="1"/>
    <col min="12038" max="12038" width="10.7109375" style="1235" customWidth="1"/>
    <col min="12039" max="12286" width="9.140625" style="1235"/>
    <col min="12287" max="12287" width="5.85546875" style="1235" customWidth="1"/>
    <col min="12288" max="12288" width="25.5703125" style="1235" customWidth="1"/>
    <col min="12289" max="12289" width="13.28515625" style="1235" customWidth="1"/>
    <col min="12290" max="12290" width="12" style="1235" customWidth="1"/>
    <col min="12291" max="12291" width="12.28515625" style="1235" customWidth="1"/>
    <col min="12292" max="12292" width="11.7109375" style="1235" customWidth="1"/>
    <col min="12293" max="12293" width="10.42578125" style="1235" customWidth="1"/>
    <col min="12294" max="12294" width="10.7109375" style="1235" customWidth="1"/>
    <col min="12295" max="12542" width="9.140625" style="1235"/>
    <col min="12543" max="12543" width="5.85546875" style="1235" customWidth="1"/>
    <col min="12544" max="12544" width="25.5703125" style="1235" customWidth="1"/>
    <col min="12545" max="12545" width="13.28515625" style="1235" customWidth="1"/>
    <col min="12546" max="12546" width="12" style="1235" customWidth="1"/>
    <col min="12547" max="12547" width="12.28515625" style="1235" customWidth="1"/>
    <col min="12548" max="12548" width="11.7109375" style="1235" customWidth="1"/>
    <col min="12549" max="12549" width="10.42578125" style="1235" customWidth="1"/>
    <col min="12550" max="12550" width="10.7109375" style="1235" customWidth="1"/>
    <col min="12551" max="12798" width="9.140625" style="1235"/>
    <col min="12799" max="12799" width="5.85546875" style="1235" customWidth="1"/>
    <col min="12800" max="12800" width="25.5703125" style="1235" customWidth="1"/>
    <col min="12801" max="12801" width="13.28515625" style="1235" customWidth="1"/>
    <col min="12802" max="12802" width="12" style="1235" customWidth="1"/>
    <col min="12803" max="12803" width="12.28515625" style="1235" customWidth="1"/>
    <col min="12804" max="12804" width="11.7109375" style="1235" customWidth="1"/>
    <col min="12805" max="12805" width="10.42578125" style="1235" customWidth="1"/>
    <col min="12806" max="12806" width="10.7109375" style="1235" customWidth="1"/>
    <col min="12807" max="13054" width="9.140625" style="1235"/>
    <col min="13055" max="13055" width="5.85546875" style="1235" customWidth="1"/>
    <col min="13056" max="13056" width="25.5703125" style="1235" customWidth="1"/>
    <col min="13057" max="13057" width="13.28515625" style="1235" customWidth="1"/>
    <col min="13058" max="13058" width="12" style="1235" customWidth="1"/>
    <col min="13059" max="13059" width="12.28515625" style="1235" customWidth="1"/>
    <col min="13060" max="13060" width="11.7109375" style="1235" customWidth="1"/>
    <col min="13061" max="13061" width="10.42578125" style="1235" customWidth="1"/>
    <col min="13062" max="13062" width="10.7109375" style="1235" customWidth="1"/>
    <col min="13063" max="13310" width="9.140625" style="1235"/>
    <col min="13311" max="13311" width="5.85546875" style="1235" customWidth="1"/>
    <col min="13312" max="13312" width="25.5703125" style="1235" customWidth="1"/>
    <col min="13313" max="13313" width="13.28515625" style="1235" customWidth="1"/>
    <col min="13314" max="13314" width="12" style="1235" customWidth="1"/>
    <col min="13315" max="13315" width="12.28515625" style="1235" customWidth="1"/>
    <col min="13316" max="13316" width="11.7109375" style="1235" customWidth="1"/>
    <col min="13317" max="13317" width="10.42578125" style="1235" customWidth="1"/>
    <col min="13318" max="13318" width="10.7109375" style="1235" customWidth="1"/>
    <col min="13319" max="13566" width="9.140625" style="1235"/>
    <col min="13567" max="13567" width="5.85546875" style="1235" customWidth="1"/>
    <col min="13568" max="13568" width="25.5703125" style="1235" customWidth="1"/>
    <col min="13569" max="13569" width="13.28515625" style="1235" customWidth="1"/>
    <col min="13570" max="13570" width="12" style="1235" customWidth="1"/>
    <col min="13571" max="13571" width="12.28515625" style="1235" customWidth="1"/>
    <col min="13572" max="13572" width="11.7109375" style="1235" customWidth="1"/>
    <col min="13573" max="13573" width="10.42578125" style="1235" customWidth="1"/>
    <col min="13574" max="13574" width="10.7109375" style="1235" customWidth="1"/>
    <col min="13575" max="13822" width="9.140625" style="1235"/>
    <col min="13823" max="13823" width="5.85546875" style="1235" customWidth="1"/>
    <col min="13824" max="13824" width="25.5703125" style="1235" customWidth="1"/>
    <col min="13825" max="13825" width="13.28515625" style="1235" customWidth="1"/>
    <col min="13826" max="13826" width="12" style="1235" customWidth="1"/>
    <col min="13827" max="13827" width="12.28515625" style="1235" customWidth="1"/>
    <col min="13828" max="13828" width="11.7109375" style="1235" customWidth="1"/>
    <col min="13829" max="13829" width="10.42578125" style="1235" customWidth="1"/>
    <col min="13830" max="13830" width="10.7109375" style="1235" customWidth="1"/>
    <col min="13831" max="14078" width="9.140625" style="1235"/>
    <col min="14079" max="14079" width="5.85546875" style="1235" customWidth="1"/>
    <col min="14080" max="14080" width="25.5703125" style="1235" customWidth="1"/>
    <col min="14081" max="14081" width="13.28515625" style="1235" customWidth="1"/>
    <col min="14082" max="14082" width="12" style="1235" customWidth="1"/>
    <col min="14083" max="14083" width="12.28515625" style="1235" customWidth="1"/>
    <col min="14084" max="14084" width="11.7109375" style="1235" customWidth="1"/>
    <col min="14085" max="14085" width="10.42578125" style="1235" customWidth="1"/>
    <col min="14086" max="14086" width="10.7109375" style="1235" customWidth="1"/>
    <col min="14087" max="14334" width="9.140625" style="1235"/>
    <col min="14335" max="14335" width="5.85546875" style="1235" customWidth="1"/>
    <col min="14336" max="14336" width="25.5703125" style="1235" customWidth="1"/>
    <col min="14337" max="14337" width="13.28515625" style="1235" customWidth="1"/>
    <col min="14338" max="14338" width="12" style="1235" customWidth="1"/>
    <col min="14339" max="14339" width="12.28515625" style="1235" customWidth="1"/>
    <col min="14340" max="14340" width="11.7109375" style="1235" customWidth="1"/>
    <col min="14341" max="14341" width="10.42578125" style="1235" customWidth="1"/>
    <col min="14342" max="14342" width="10.7109375" style="1235" customWidth="1"/>
    <col min="14343" max="14590" width="9.140625" style="1235"/>
    <col min="14591" max="14591" width="5.85546875" style="1235" customWidth="1"/>
    <col min="14592" max="14592" width="25.5703125" style="1235" customWidth="1"/>
    <col min="14593" max="14593" width="13.28515625" style="1235" customWidth="1"/>
    <col min="14594" max="14594" width="12" style="1235" customWidth="1"/>
    <col min="14595" max="14595" width="12.28515625" style="1235" customWidth="1"/>
    <col min="14596" max="14596" width="11.7109375" style="1235" customWidth="1"/>
    <col min="14597" max="14597" width="10.42578125" style="1235" customWidth="1"/>
    <col min="14598" max="14598" width="10.7109375" style="1235" customWidth="1"/>
    <col min="14599" max="14846" width="9.140625" style="1235"/>
    <col min="14847" max="14847" width="5.85546875" style="1235" customWidth="1"/>
    <col min="14848" max="14848" width="25.5703125" style="1235" customWidth="1"/>
    <col min="14849" max="14849" width="13.28515625" style="1235" customWidth="1"/>
    <col min="14850" max="14850" width="12" style="1235" customWidth="1"/>
    <col min="14851" max="14851" width="12.28515625" style="1235" customWidth="1"/>
    <col min="14852" max="14852" width="11.7109375" style="1235" customWidth="1"/>
    <col min="14853" max="14853" width="10.42578125" style="1235" customWidth="1"/>
    <col min="14854" max="14854" width="10.7109375" style="1235" customWidth="1"/>
    <col min="14855" max="15102" width="9.140625" style="1235"/>
    <col min="15103" max="15103" width="5.85546875" style="1235" customWidth="1"/>
    <col min="15104" max="15104" width="25.5703125" style="1235" customWidth="1"/>
    <col min="15105" max="15105" width="13.28515625" style="1235" customWidth="1"/>
    <col min="15106" max="15106" width="12" style="1235" customWidth="1"/>
    <col min="15107" max="15107" width="12.28515625" style="1235" customWidth="1"/>
    <col min="15108" max="15108" width="11.7109375" style="1235" customWidth="1"/>
    <col min="15109" max="15109" width="10.42578125" style="1235" customWidth="1"/>
    <col min="15110" max="15110" width="10.7109375" style="1235" customWidth="1"/>
    <col min="15111" max="15358" width="9.140625" style="1235"/>
    <col min="15359" max="15359" width="5.85546875" style="1235" customWidth="1"/>
    <col min="15360" max="15360" width="25.5703125" style="1235" customWidth="1"/>
    <col min="15361" max="15361" width="13.28515625" style="1235" customWidth="1"/>
    <col min="15362" max="15362" width="12" style="1235" customWidth="1"/>
    <col min="15363" max="15363" width="12.28515625" style="1235" customWidth="1"/>
    <col min="15364" max="15364" width="11.7109375" style="1235" customWidth="1"/>
    <col min="15365" max="15365" width="10.42578125" style="1235" customWidth="1"/>
    <col min="15366" max="15366" width="10.7109375" style="1235" customWidth="1"/>
    <col min="15367" max="15614" width="9.140625" style="1235"/>
    <col min="15615" max="15615" width="5.85546875" style="1235" customWidth="1"/>
    <col min="15616" max="15616" width="25.5703125" style="1235" customWidth="1"/>
    <col min="15617" max="15617" width="13.28515625" style="1235" customWidth="1"/>
    <col min="15618" max="15618" width="12" style="1235" customWidth="1"/>
    <col min="15619" max="15619" width="12.28515625" style="1235" customWidth="1"/>
    <col min="15620" max="15620" width="11.7109375" style="1235" customWidth="1"/>
    <col min="15621" max="15621" width="10.42578125" style="1235" customWidth="1"/>
    <col min="15622" max="15622" width="10.7109375" style="1235" customWidth="1"/>
    <col min="15623" max="15870" width="9.140625" style="1235"/>
    <col min="15871" max="15871" width="5.85546875" style="1235" customWidth="1"/>
    <col min="15872" max="15872" width="25.5703125" style="1235" customWidth="1"/>
    <col min="15873" max="15873" width="13.28515625" style="1235" customWidth="1"/>
    <col min="15874" max="15874" width="12" style="1235" customWidth="1"/>
    <col min="15875" max="15875" width="12.28515625" style="1235" customWidth="1"/>
    <col min="15876" max="15876" width="11.7109375" style="1235" customWidth="1"/>
    <col min="15877" max="15877" width="10.42578125" style="1235" customWidth="1"/>
    <col min="15878" max="15878" width="10.7109375" style="1235" customWidth="1"/>
    <col min="15879" max="16126" width="9.140625" style="1235"/>
    <col min="16127" max="16127" width="5.85546875" style="1235" customWidth="1"/>
    <col min="16128" max="16128" width="25.5703125" style="1235" customWidth="1"/>
    <col min="16129" max="16129" width="13.28515625" style="1235" customWidth="1"/>
    <col min="16130" max="16130" width="12" style="1235" customWidth="1"/>
    <col min="16131" max="16131" width="12.28515625" style="1235" customWidth="1"/>
    <col min="16132" max="16132" width="11.7109375" style="1235" customWidth="1"/>
    <col min="16133" max="16133" width="10.42578125" style="1235" customWidth="1"/>
    <col min="16134" max="16134" width="10.7109375" style="1235" customWidth="1"/>
    <col min="16135" max="16384" width="9.140625" style="1235"/>
  </cols>
  <sheetData>
    <row r="1" spans="2:23">
      <c r="B1" s="2318" t="s">
        <v>1398</v>
      </c>
      <c r="C1" s="2318"/>
      <c r="D1" s="2318"/>
      <c r="E1" s="2318"/>
      <c r="F1" s="2318"/>
      <c r="G1" s="2318"/>
      <c r="H1" s="2318"/>
      <c r="I1" s="2318"/>
      <c r="J1" s="1670"/>
    </row>
    <row r="2" spans="2:23">
      <c r="B2" s="2430" t="s">
        <v>101</v>
      </c>
      <c r="C2" s="2430"/>
      <c r="D2" s="2430"/>
      <c r="E2" s="2430"/>
      <c r="F2" s="2430"/>
      <c r="G2" s="2430"/>
      <c r="H2" s="2430"/>
      <c r="I2" s="2430"/>
      <c r="J2" s="1660"/>
    </row>
    <row r="3" spans="2:23" ht="18" customHeight="1" thickBot="1">
      <c r="B3" s="2448" t="s">
        <v>1397</v>
      </c>
      <c r="C3" s="2448"/>
      <c r="D3" s="2448"/>
      <c r="E3" s="2448"/>
      <c r="F3" s="2448"/>
      <c r="G3" s="2448"/>
      <c r="H3" s="2448"/>
      <c r="I3" s="2448"/>
      <c r="J3" s="1660"/>
    </row>
    <row r="4" spans="2:23" ht="16.5" thickTop="1">
      <c r="B4" s="2432" t="s">
        <v>889</v>
      </c>
      <c r="C4" s="2433"/>
      <c r="D4" s="2449">
        <v>2018</v>
      </c>
      <c r="E4" s="2450"/>
      <c r="F4" s="2449">
        <v>2019</v>
      </c>
      <c r="G4" s="2450"/>
      <c r="H4" s="2451" t="s">
        <v>955</v>
      </c>
      <c r="I4" s="2452"/>
      <c r="J4" s="1660"/>
    </row>
    <row r="5" spans="2:23" ht="16.5" customHeight="1">
      <c r="B5" s="2434"/>
      <c r="C5" s="2435"/>
      <c r="D5" s="2424" t="s">
        <v>1393</v>
      </c>
      <c r="E5" s="2424" t="s">
        <v>244</v>
      </c>
      <c r="F5" s="2424" t="s">
        <v>55</v>
      </c>
      <c r="G5" s="2424" t="s">
        <v>244</v>
      </c>
      <c r="H5" s="1658" t="s">
        <v>1396</v>
      </c>
      <c r="I5" s="1657" t="s">
        <v>244</v>
      </c>
      <c r="J5" s="1660"/>
    </row>
    <row r="6" spans="2:23">
      <c r="B6" s="2434"/>
      <c r="C6" s="2435"/>
      <c r="D6" s="2453"/>
      <c r="E6" s="2425"/>
      <c r="F6" s="2453"/>
      <c r="G6" s="2425"/>
      <c r="H6" s="1656" t="s">
        <v>1391</v>
      </c>
      <c r="I6" s="1655" t="s">
        <v>1390</v>
      </c>
      <c r="J6" s="1660"/>
    </row>
    <row r="7" spans="2:23" ht="20.25" customHeight="1">
      <c r="B7" s="1662" t="s">
        <v>1389</v>
      </c>
      <c r="C7" s="1661"/>
      <c r="D7" s="1643">
        <v>9329.6718440362165</v>
      </c>
      <c r="E7" s="1643">
        <v>8330.9891929579917</v>
      </c>
      <c r="F7" s="1643">
        <v>8568.5041559520687</v>
      </c>
      <c r="G7" s="1643">
        <v>8705.4399075403544</v>
      </c>
      <c r="H7" s="1642">
        <v>-10.70437061209833</v>
      </c>
      <c r="I7" s="1641">
        <v>1.5981290210749961</v>
      </c>
      <c r="J7" s="1660"/>
      <c r="K7" s="1241"/>
      <c r="L7" s="1241"/>
      <c r="M7" s="1241"/>
      <c r="N7" s="1241"/>
      <c r="O7" s="1241"/>
      <c r="P7" s="1241"/>
      <c r="Q7" s="1241"/>
      <c r="R7" s="1241"/>
      <c r="S7" s="1236"/>
      <c r="T7" s="1236"/>
      <c r="U7" s="1236"/>
      <c r="V7" s="1236"/>
      <c r="W7" s="1236"/>
    </row>
    <row r="8" spans="2:23" ht="22.5" customHeight="1">
      <c r="B8" s="1654" t="s">
        <v>1388</v>
      </c>
      <c r="C8" s="1653"/>
      <c r="D8" s="1635">
        <v>280.86704860746295</v>
      </c>
      <c r="E8" s="1635">
        <v>285.52466445877639</v>
      </c>
      <c r="F8" s="1635">
        <v>316.45656263714335</v>
      </c>
      <c r="G8" s="1635">
        <v>331.23522228123898</v>
      </c>
      <c r="H8" s="1630">
        <v>1.6582991398976361</v>
      </c>
      <c r="I8" s="1625">
        <v>4.6700436612658223</v>
      </c>
      <c r="J8" s="1660"/>
      <c r="K8" s="1241"/>
      <c r="L8" s="1241"/>
      <c r="M8" s="1241"/>
      <c r="N8" s="1241"/>
      <c r="O8" s="1241"/>
      <c r="P8" s="1241"/>
      <c r="Q8" s="1241"/>
      <c r="R8" s="1236"/>
      <c r="S8" s="1236"/>
      <c r="T8" s="1236"/>
      <c r="U8" s="1236"/>
      <c r="V8" s="1236"/>
      <c r="W8" s="1236"/>
    </row>
    <row r="9" spans="2:23" ht="18" customHeight="1">
      <c r="B9" s="1654" t="s">
        <v>1387</v>
      </c>
      <c r="C9" s="1653"/>
      <c r="D9" s="1635">
        <v>9048.804795428754</v>
      </c>
      <c r="E9" s="1635">
        <v>8045.4645284992148</v>
      </c>
      <c r="F9" s="1635">
        <v>8252.0475933149246</v>
      </c>
      <c r="G9" s="1635">
        <v>8374.2046852591156</v>
      </c>
      <c r="H9" s="1634">
        <v>-11.088097153299231</v>
      </c>
      <c r="I9" s="1633">
        <v>1.480324617167156</v>
      </c>
      <c r="J9" s="1660"/>
      <c r="K9" s="1241"/>
      <c r="L9" s="1241"/>
      <c r="M9" s="1241"/>
      <c r="N9" s="1241"/>
      <c r="O9" s="1241"/>
      <c r="P9" s="1241"/>
      <c r="Q9" s="1241"/>
      <c r="R9" s="1236"/>
      <c r="S9" s="1236"/>
      <c r="T9" s="1236"/>
      <c r="U9" s="1236"/>
      <c r="V9" s="1236"/>
      <c r="W9" s="1236"/>
    </row>
    <row r="10" spans="2:23" ht="18" customHeight="1">
      <c r="B10" s="1636"/>
      <c r="C10" s="1628" t="s">
        <v>1384</v>
      </c>
      <c r="D10" s="1631">
        <v>6746.22343849753</v>
      </c>
      <c r="E10" s="1631">
        <v>5957.5030503747594</v>
      </c>
      <c r="F10" s="1631">
        <v>6107.3716884527257</v>
      </c>
      <c r="G10" s="1631">
        <v>6198.7328322130979</v>
      </c>
      <c r="H10" s="1630">
        <v>-11.691287656170914</v>
      </c>
      <c r="I10" s="1625">
        <v>1.4959158934621684</v>
      </c>
      <c r="J10" s="1660"/>
      <c r="K10" s="1241"/>
      <c r="L10" s="1241"/>
      <c r="M10" s="1241"/>
      <c r="N10" s="1241"/>
      <c r="O10" s="1241"/>
      <c r="P10" s="1241"/>
      <c r="Q10" s="1241"/>
      <c r="R10" s="1236"/>
      <c r="S10" s="1236"/>
      <c r="T10" s="1236"/>
      <c r="U10" s="1236"/>
      <c r="V10" s="1236"/>
      <c r="W10" s="1236"/>
    </row>
    <row r="11" spans="2:23" ht="18" customHeight="1">
      <c r="B11" s="1636"/>
      <c r="C11" s="1652" t="s">
        <v>1383</v>
      </c>
      <c r="D11" s="1631">
        <v>2302.5813569312236</v>
      </c>
      <c r="E11" s="1631">
        <v>2087.9614781244554</v>
      </c>
      <c r="F11" s="1631">
        <v>2144.675904862198</v>
      </c>
      <c r="G11" s="1631">
        <v>2175.4718530460177</v>
      </c>
      <c r="H11" s="1630">
        <v>-9.3208380307918333</v>
      </c>
      <c r="I11" s="1625">
        <v>1.4359254987666077</v>
      </c>
      <c r="J11" s="1660"/>
      <c r="K11" s="1241"/>
      <c r="L11" s="1241"/>
      <c r="M11" s="1241"/>
      <c r="N11" s="1241"/>
      <c r="O11" s="1241"/>
      <c r="P11" s="1241"/>
      <c r="Q11" s="1241"/>
      <c r="R11" s="1236"/>
      <c r="S11" s="1236"/>
      <c r="T11" s="1236"/>
      <c r="U11" s="1236"/>
      <c r="V11" s="1236"/>
      <c r="W11" s="1236"/>
    </row>
    <row r="12" spans="2:23" ht="18" customHeight="1">
      <c r="B12" s="1636"/>
      <c r="C12" s="1652"/>
      <c r="D12" s="1631"/>
      <c r="E12" s="1631"/>
      <c r="F12" s="1631"/>
      <c r="G12" s="1631"/>
      <c r="H12" s="1630"/>
      <c r="I12" s="1625"/>
      <c r="J12" s="1660"/>
      <c r="K12" s="1241"/>
      <c r="L12" s="1241"/>
      <c r="M12" s="1241"/>
      <c r="N12" s="1241"/>
      <c r="O12" s="1241"/>
      <c r="P12" s="1241"/>
      <c r="Q12" s="1241"/>
      <c r="R12" s="1236"/>
      <c r="S12" s="1236"/>
      <c r="T12" s="1236"/>
      <c r="U12" s="1236"/>
      <c r="V12" s="1236"/>
      <c r="W12" s="1236"/>
    </row>
    <row r="13" spans="2:23" ht="18" customHeight="1">
      <c r="B13" s="1636"/>
      <c r="C13" s="1652"/>
      <c r="D13" s="1631"/>
      <c r="E13" s="1631"/>
      <c r="F13" s="1631"/>
      <c r="G13" s="1631"/>
      <c r="H13" s="1630"/>
      <c r="I13" s="1625"/>
      <c r="J13" s="1660"/>
      <c r="K13" s="1241"/>
      <c r="L13" s="1241"/>
      <c r="M13" s="1241"/>
      <c r="N13" s="1241"/>
      <c r="O13" s="1241"/>
      <c r="P13" s="1241"/>
      <c r="Q13" s="1241"/>
      <c r="R13" s="1236"/>
      <c r="S13" s="1236"/>
      <c r="T13" s="1236"/>
      <c r="U13" s="1236"/>
      <c r="V13" s="1236"/>
      <c r="W13" s="1236"/>
    </row>
    <row r="14" spans="2:23" ht="18" customHeight="1">
      <c r="B14" s="1662" t="s">
        <v>1395</v>
      </c>
      <c r="C14" s="1661"/>
      <c r="D14" s="1643">
        <v>1035.2011737781233</v>
      </c>
      <c r="E14" s="1643">
        <v>1243.3841729126721</v>
      </c>
      <c r="F14" s="1643">
        <v>1247.9419965095406</v>
      </c>
      <c r="G14" s="1643">
        <v>1256.8836682938038</v>
      </c>
      <c r="H14" s="1642">
        <v>20.11039056058577</v>
      </c>
      <c r="I14" s="1641">
        <v>0.71651341242404953</v>
      </c>
      <c r="J14" s="1660"/>
      <c r="K14" s="1241"/>
      <c r="L14" s="1241"/>
      <c r="M14" s="1241"/>
      <c r="N14" s="1241"/>
      <c r="O14" s="1241"/>
      <c r="P14" s="1241"/>
      <c r="Q14" s="1241"/>
      <c r="R14" s="1236"/>
      <c r="S14" s="1236"/>
      <c r="T14" s="1236"/>
      <c r="U14" s="1236"/>
      <c r="V14" s="1236"/>
      <c r="W14" s="1236"/>
    </row>
    <row r="15" spans="2:23" ht="18" customHeight="1">
      <c r="B15" s="1636"/>
      <c r="C15" s="1637" t="s">
        <v>1384</v>
      </c>
      <c r="D15" s="1631">
        <v>932.93746557179861</v>
      </c>
      <c r="E15" s="1631">
        <v>1131.0144674917203</v>
      </c>
      <c r="F15" s="1631">
        <v>1147.7255430991079</v>
      </c>
      <c r="G15" s="1631">
        <v>1169.035465997913</v>
      </c>
      <c r="H15" s="1630">
        <v>21.231541151423272</v>
      </c>
      <c r="I15" s="1625">
        <v>1.8567089516247677</v>
      </c>
      <c r="J15" s="1660"/>
      <c r="K15" s="1241"/>
      <c r="L15" s="1241"/>
      <c r="M15" s="1241"/>
      <c r="N15" s="1241"/>
      <c r="O15" s="1241"/>
      <c r="P15" s="1241"/>
      <c r="Q15" s="1241"/>
      <c r="R15" s="1236"/>
      <c r="S15" s="1236"/>
      <c r="T15" s="1236"/>
      <c r="U15" s="1236"/>
      <c r="V15" s="1236"/>
      <c r="W15" s="1236"/>
    </row>
    <row r="16" spans="2:23" ht="18" customHeight="1">
      <c r="B16" s="1636"/>
      <c r="C16" s="1637" t="s">
        <v>1383</v>
      </c>
      <c r="D16" s="1631">
        <v>102.26370820632478</v>
      </c>
      <c r="E16" s="1631">
        <v>112.36970542095172</v>
      </c>
      <c r="F16" s="1631">
        <v>100.21645341043261</v>
      </c>
      <c r="G16" s="1631">
        <v>87.848202295890744</v>
      </c>
      <c r="H16" s="1630">
        <v>9.8822909826791374</v>
      </c>
      <c r="I16" s="1625">
        <v>-12.341537435862122</v>
      </c>
      <c r="J16" s="1660"/>
      <c r="K16" s="1241"/>
      <c r="L16" s="1241"/>
      <c r="M16" s="1241"/>
      <c r="N16" s="1241"/>
      <c r="O16" s="1241"/>
      <c r="P16" s="1241"/>
      <c r="Q16" s="1241"/>
      <c r="R16" s="1236"/>
      <c r="S16" s="1236"/>
      <c r="T16" s="1236"/>
      <c r="U16" s="1236"/>
      <c r="V16" s="1236"/>
      <c r="W16" s="1236"/>
    </row>
    <row r="17" spans="2:23" ht="18" customHeight="1">
      <c r="B17" s="1636"/>
      <c r="C17" s="1637"/>
      <c r="D17" s="1631"/>
      <c r="E17" s="1631"/>
      <c r="F17" s="1631"/>
      <c r="G17" s="1631"/>
      <c r="H17" s="1630"/>
      <c r="I17" s="1625"/>
      <c r="J17" s="1660"/>
      <c r="K17" s="1241"/>
      <c r="L17" s="1241"/>
      <c r="M17" s="1241"/>
      <c r="N17" s="1241"/>
      <c r="O17" s="1241"/>
      <c r="P17" s="1241"/>
      <c r="Q17" s="1241"/>
      <c r="R17" s="1236"/>
      <c r="S17" s="1236"/>
      <c r="T17" s="1236"/>
      <c r="U17" s="1236"/>
      <c r="V17" s="1236"/>
      <c r="W17" s="1236"/>
    </row>
    <row r="18" spans="2:23" ht="18" customHeight="1">
      <c r="B18" s="1636"/>
      <c r="C18" s="1637"/>
      <c r="D18" s="1631"/>
      <c r="E18" s="1631"/>
      <c r="F18" s="1631"/>
      <c r="G18" s="1631"/>
      <c r="H18" s="1630"/>
      <c r="I18" s="1625"/>
      <c r="J18" s="1660"/>
      <c r="K18" s="1241"/>
      <c r="L18" s="1241"/>
      <c r="M18" s="1241"/>
      <c r="N18" s="1241"/>
      <c r="O18" s="1241"/>
      <c r="P18" s="1241"/>
      <c r="Q18" s="1241"/>
      <c r="R18" s="1236"/>
      <c r="S18" s="1236"/>
      <c r="T18" s="1236"/>
      <c r="U18" s="1236"/>
      <c r="V18" s="1236"/>
      <c r="W18" s="1236"/>
    </row>
    <row r="19" spans="2:23" ht="18" customHeight="1">
      <c r="B19" s="1662" t="s">
        <v>1385</v>
      </c>
      <c r="C19" s="1661"/>
      <c r="D19" s="1643">
        <v>10084.005969206877</v>
      </c>
      <c r="E19" s="1643">
        <v>9288.8487014118873</v>
      </c>
      <c r="F19" s="1643">
        <v>9499.9895898244631</v>
      </c>
      <c r="G19" s="1643">
        <v>9631.0883535529192</v>
      </c>
      <c r="H19" s="1642">
        <v>-7.8853311890446065</v>
      </c>
      <c r="I19" s="1641">
        <v>1.3799884988177098</v>
      </c>
      <c r="J19" s="1660">
        <f>E19</f>
        <v>9288.8487014118873</v>
      </c>
      <c r="K19" s="1241">
        <f>G19</f>
        <v>9631.0883535529192</v>
      </c>
      <c r="L19" s="1241"/>
      <c r="M19" s="1241"/>
      <c r="N19" s="1241"/>
      <c r="O19" s="1241"/>
      <c r="P19" s="1241"/>
      <c r="Q19" s="1241"/>
      <c r="R19" s="1236"/>
      <c r="S19" s="1236"/>
      <c r="T19" s="1236"/>
      <c r="U19" s="1236"/>
      <c r="V19" s="1236"/>
      <c r="W19" s="1236"/>
    </row>
    <row r="20" spans="2:23" ht="18" customHeight="1">
      <c r="B20" s="1636"/>
      <c r="C20" s="1637" t="s">
        <v>1384</v>
      </c>
      <c r="D20" s="1631">
        <v>7679.1609040693284</v>
      </c>
      <c r="E20" s="1631">
        <v>7088.5175178664804</v>
      </c>
      <c r="F20" s="1631">
        <v>7255.0972315518329</v>
      </c>
      <c r="G20" s="1631">
        <v>7367.7682982110109</v>
      </c>
      <c r="H20" s="1630">
        <v>-7.6915094446042218</v>
      </c>
      <c r="I20" s="1625">
        <v>1.5529918216558229</v>
      </c>
      <c r="J20" s="1660"/>
      <c r="K20" s="1241"/>
      <c r="L20" s="1241"/>
      <c r="M20" s="1241"/>
      <c r="N20" s="1241"/>
      <c r="O20" s="1241"/>
      <c r="P20" s="1241"/>
      <c r="Q20" s="1241"/>
      <c r="R20" s="1236"/>
      <c r="S20" s="1236"/>
      <c r="T20" s="1236"/>
      <c r="U20" s="1236"/>
      <c r="V20" s="1236"/>
      <c r="W20" s="1236"/>
    </row>
    <row r="21" spans="2:23" ht="18" customHeight="1">
      <c r="B21" s="1636"/>
      <c r="C21" s="1637" t="s">
        <v>1382</v>
      </c>
      <c r="D21" s="1631">
        <v>76.151887727148065</v>
      </c>
      <c r="E21" s="1631">
        <v>76.31212161727899</v>
      </c>
      <c r="F21" s="1631">
        <v>76.369528228987136</v>
      </c>
      <c r="G21" s="1631">
        <v>76.499851602887986</v>
      </c>
      <c r="H21" s="1630" t="s">
        <v>147</v>
      </c>
      <c r="I21" s="1625"/>
      <c r="J21" s="1660"/>
      <c r="K21" s="1241"/>
      <c r="L21" s="1241"/>
      <c r="M21" s="1241"/>
      <c r="N21" s="1241"/>
      <c r="O21" s="1241"/>
      <c r="P21" s="1241"/>
      <c r="Q21" s="1241"/>
      <c r="R21" s="1236"/>
      <c r="S21" s="1236"/>
      <c r="T21" s="1236"/>
      <c r="U21" s="1236"/>
      <c r="V21" s="1236"/>
      <c r="W21" s="1236"/>
    </row>
    <row r="22" spans="2:23" ht="18" customHeight="1">
      <c r="B22" s="1636"/>
      <c r="C22" s="1637" t="s">
        <v>1383</v>
      </c>
      <c r="D22" s="1631">
        <v>2404.8450651375483</v>
      </c>
      <c r="E22" s="1631">
        <v>2200.3311835454069</v>
      </c>
      <c r="F22" s="1631">
        <v>2244.8923582726306</v>
      </c>
      <c r="G22" s="1631">
        <v>2263.3200553419088</v>
      </c>
      <c r="H22" s="1630">
        <v>-8.5042435605074616</v>
      </c>
      <c r="I22" s="1625">
        <v>0.82087219021305202</v>
      </c>
      <c r="J22" s="1660"/>
      <c r="K22" s="1241"/>
      <c r="L22" s="1241"/>
      <c r="M22" s="1241"/>
      <c r="N22" s="1241"/>
      <c r="O22" s="1241"/>
      <c r="P22" s="1241"/>
      <c r="Q22" s="1241"/>
      <c r="R22" s="1236"/>
      <c r="S22" s="1236"/>
      <c r="T22" s="1236"/>
      <c r="U22" s="1236"/>
      <c r="V22" s="1236"/>
      <c r="W22" s="1236"/>
    </row>
    <row r="23" spans="2:23" ht="18" customHeight="1">
      <c r="B23" s="1636"/>
      <c r="C23" s="1637" t="s">
        <v>1382</v>
      </c>
      <c r="D23" s="1631">
        <v>23.848112272851949</v>
      </c>
      <c r="E23" s="1631">
        <v>23.687878382720999</v>
      </c>
      <c r="F23" s="1631">
        <v>23.630471771012861</v>
      </c>
      <c r="G23" s="1631">
        <v>23.500148397112021</v>
      </c>
      <c r="H23" s="1630" t="s">
        <v>147</v>
      </c>
      <c r="I23" s="1625"/>
      <c r="J23" s="1660"/>
      <c r="K23" s="1241"/>
      <c r="L23" s="1241"/>
      <c r="M23" s="1241"/>
      <c r="N23" s="1241"/>
      <c r="O23" s="1241"/>
      <c r="P23" s="1241"/>
      <c r="Q23" s="1241"/>
      <c r="R23" s="1236"/>
      <c r="S23" s="1236"/>
      <c r="T23" s="1236"/>
      <c r="U23" s="1236"/>
      <c r="V23" s="1236"/>
      <c r="W23" s="1236"/>
    </row>
    <row r="24" spans="2:23" ht="18" customHeight="1">
      <c r="B24" s="1636"/>
      <c r="C24" s="1637"/>
      <c r="D24" s="1631"/>
      <c r="E24" s="1631"/>
      <c r="F24" s="1631"/>
      <c r="G24" s="1631"/>
      <c r="H24" s="1630"/>
      <c r="I24" s="1625"/>
      <c r="J24" s="1660"/>
      <c r="K24" s="1241"/>
      <c r="L24" s="1241"/>
      <c r="M24" s="1241"/>
      <c r="N24" s="1241"/>
      <c r="O24" s="1241"/>
      <c r="P24" s="1241"/>
      <c r="Q24" s="1241"/>
      <c r="R24" s="1236"/>
      <c r="S24" s="1236"/>
      <c r="T24" s="1236"/>
      <c r="U24" s="1236"/>
      <c r="V24" s="1236"/>
      <c r="W24" s="1236"/>
    </row>
    <row r="25" spans="2:23" ht="18" customHeight="1">
      <c r="B25" s="1636"/>
      <c r="C25" s="1637"/>
      <c r="D25" s="1631"/>
      <c r="E25" s="1631"/>
      <c r="F25" s="1631"/>
      <c r="G25" s="1631"/>
      <c r="H25" s="1630"/>
      <c r="I25" s="1625"/>
      <c r="J25" s="1660"/>
      <c r="K25" s="1241"/>
      <c r="L25" s="1241"/>
      <c r="M25" s="1241"/>
      <c r="N25" s="1241"/>
      <c r="O25" s="1241"/>
      <c r="P25" s="1241"/>
      <c r="Q25" s="1241"/>
      <c r="R25" s="1236"/>
      <c r="S25" s="1236"/>
      <c r="T25" s="1236"/>
      <c r="U25" s="1236"/>
      <c r="V25" s="1236"/>
      <c r="W25" s="1236"/>
    </row>
    <row r="26" spans="2:23" ht="18" customHeight="1">
      <c r="B26" s="1662" t="s">
        <v>1381</v>
      </c>
      <c r="C26" s="1661"/>
      <c r="D26" s="1643">
        <v>10364.873017814341</v>
      </c>
      <c r="E26" s="1643">
        <v>9574.3733658706642</v>
      </c>
      <c r="F26" s="1643">
        <v>9816.446152461609</v>
      </c>
      <c r="G26" s="1643">
        <v>9962.323575834158</v>
      </c>
      <c r="H26" s="1642">
        <v>-7.6267181526008869</v>
      </c>
      <c r="I26" s="1641">
        <v>1.486051276672768</v>
      </c>
      <c r="J26" s="1660"/>
      <c r="K26" s="1241"/>
      <c r="L26" s="1241"/>
      <c r="M26" s="1241"/>
      <c r="N26" s="1241"/>
      <c r="O26" s="1241"/>
      <c r="P26" s="1241"/>
      <c r="Q26" s="1241"/>
      <c r="R26" s="1236"/>
      <c r="S26" s="1236"/>
      <c r="T26" s="1236"/>
      <c r="U26" s="1236"/>
      <c r="V26" s="1236"/>
      <c r="W26" s="1236"/>
    </row>
    <row r="27" spans="2:23" ht="18" customHeight="1">
      <c r="B27" s="1669" t="s">
        <v>1380</v>
      </c>
      <c r="C27" s="1668"/>
      <c r="D27" s="1628"/>
      <c r="E27" s="1628"/>
      <c r="F27" s="1628"/>
      <c r="G27" s="1628"/>
      <c r="H27" s="1667"/>
      <c r="I27" s="1666"/>
      <c r="J27" s="1660"/>
      <c r="K27" s="1241"/>
      <c r="L27" s="1241"/>
      <c r="M27" s="1241"/>
      <c r="N27" s="1241"/>
      <c r="O27" s="1241"/>
      <c r="P27" s="1241"/>
      <c r="Q27" s="1241"/>
      <c r="R27" s="1236"/>
      <c r="S27" s="1236"/>
      <c r="T27" s="1236"/>
      <c r="U27" s="1236"/>
      <c r="V27" s="1236"/>
      <c r="W27" s="1236"/>
    </row>
    <row r="28" spans="2:23" ht="18" customHeight="1">
      <c r="B28" s="1665"/>
      <c r="C28" s="1664"/>
      <c r="D28" s="1628"/>
      <c r="E28" s="1628"/>
      <c r="F28" s="1628"/>
      <c r="G28" s="1628"/>
      <c r="H28" s="1630"/>
      <c r="I28" s="1625"/>
      <c r="J28" s="1660"/>
      <c r="K28" s="1241"/>
      <c r="L28" s="1241"/>
      <c r="M28" s="1241"/>
      <c r="N28" s="1241"/>
      <c r="O28" s="1241"/>
      <c r="P28" s="1241"/>
      <c r="Q28" s="1241"/>
      <c r="R28" s="1236"/>
      <c r="S28" s="1236"/>
      <c r="T28" s="1236"/>
      <c r="U28" s="1236"/>
      <c r="V28" s="1236"/>
      <c r="W28" s="1236"/>
    </row>
    <row r="29" spans="2:23" ht="18" customHeight="1">
      <c r="B29" s="2420" t="s">
        <v>1379</v>
      </c>
      <c r="C29" s="2444"/>
      <c r="D29" s="1628"/>
      <c r="E29" s="1628"/>
      <c r="F29" s="1628"/>
      <c r="G29" s="1628"/>
      <c r="H29" s="1630"/>
      <c r="I29" s="1625"/>
      <c r="J29" s="1660"/>
      <c r="K29" s="1241"/>
      <c r="L29" s="1241"/>
      <c r="M29" s="1241"/>
      <c r="N29" s="1241"/>
      <c r="O29" s="1241"/>
      <c r="P29" s="1241"/>
      <c r="Q29" s="1241"/>
      <c r="R29" s="1236"/>
      <c r="S29" s="1236"/>
      <c r="T29" s="1236"/>
      <c r="U29" s="1236"/>
      <c r="V29" s="1236"/>
      <c r="W29" s="1236"/>
    </row>
    <row r="30" spans="2:23" ht="18" customHeight="1">
      <c r="B30" s="1638"/>
      <c r="C30" s="1663"/>
      <c r="D30" s="1628"/>
      <c r="E30" s="1628"/>
      <c r="F30" s="1628"/>
      <c r="G30" s="1628"/>
      <c r="H30" s="1630"/>
      <c r="I30" s="1625"/>
      <c r="J30" s="1660"/>
      <c r="K30" s="1241"/>
      <c r="L30" s="1241"/>
      <c r="M30" s="1241"/>
      <c r="N30" s="1241"/>
      <c r="O30" s="1241"/>
      <c r="P30" s="1241"/>
      <c r="Q30" s="1241"/>
      <c r="R30" s="1236"/>
      <c r="S30" s="1236"/>
      <c r="T30" s="1236"/>
      <c r="U30" s="1236"/>
      <c r="V30" s="1236"/>
      <c r="W30" s="1236"/>
    </row>
    <row r="31" spans="2:23" ht="18" customHeight="1">
      <c r="B31" s="1636"/>
      <c r="C31" s="1628" t="s">
        <v>1377</v>
      </c>
      <c r="D31" s="1631">
        <v>10.775553575854007</v>
      </c>
      <c r="E31" s="1631">
        <v>8.9651063201243701</v>
      </c>
      <c r="F31" s="1631">
        <v>8.9264848310024476</v>
      </c>
      <c r="G31" s="1631">
        <v>9.5011678706295619</v>
      </c>
      <c r="H31" s="1630" t="s">
        <v>147</v>
      </c>
      <c r="I31" s="1625" t="s">
        <v>147</v>
      </c>
      <c r="J31" s="1660"/>
      <c r="K31" s="1241"/>
      <c r="L31" s="1241"/>
      <c r="M31" s="1241"/>
      <c r="N31" s="1241"/>
      <c r="O31" s="1241"/>
      <c r="P31" s="1241"/>
      <c r="Q31" s="1241"/>
      <c r="R31" s="1236"/>
      <c r="S31" s="1236"/>
      <c r="T31" s="1236"/>
      <c r="U31" s="1236"/>
      <c r="V31" s="1236"/>
      <c r="W31" s="1236"/>
    </row>
    <row r="32" spans="2:23" ht="18" customHeight="1">
      <c r="B32" s="1636"/>
      <c r="C32" s="1628" t="s">
        <v>1376</v>
      </c>
      <c r="D32" s="1631">
        <v>9.4286355002656421</v>
      </c>
      <c r="E32" s="1631">
        <v>7.7942756306232841</v>
      </c>
      <c r="F32" s="1631">
        <v>7.7921089509328789</v>
      </c>
      <c r="G32" s="1631">
        <v>8.3448859176648753</v>
      </c>
      <c r="H32" s="1630" t="s">
        <v>147</v>
      </c>
      <c r="I32" s="1625" t="s">
        <v>147</v>
      </c>
      <c r="J32" s="1660"/>
      <c r="K32" s="1241"/>
      <c r="L32" s="1241"/>
      <c r="M32" s="1241"/>
      <c r="N32" s="1241"/>
      <c r="O32" s="1241"/>
      <c r="P32" s="1241"/>
      <c r="Q32" s="1241"/>
      <c r="R32" s="1236"/>
      <c r="S32" s="1236"/>
      <c r="T32" s="1236"/>
      <c r="U32" s="1236"/>
      <c r="V32" s="1236"/>
      <c r="W32" s="1236"/>
    </row>
    <row r="33" spans="2:23" ht="18" customHeight="1">
      <c r="B33" s="1636"/>
      <c r="C33" s="1628"/>
      <c r="D33" s="1631"/>
      <c r="E33" s="1631"/>
      <c r="F33" s="1631"/>
      <c r="G33" s="1631"/>
      <c r="H33" s="1630"/>
      <c r="I33" s="1625"/>
      <c r="J33" s="1660"/>
      <c r="K33" s="1241"/>
      <c r="L33" s="1241"/>
      <c r="M33" s="1241"/>
      <c r="N33" s="1241"/>
      <c r="O33" s="1241"/>
      <c r="P33" s="1241"/>
      <c r="Q33" s="1241"/>
      <c r="R33" s="1236"/>
      <c r="S33" s="1236"/>
      <c r="T33" s="1236"/>
      <c r="U33" s="1236"/>
      <c r="V33" s="1236"/>
      <c r="W33" s="1236"/>
    </row>
    <row r="34" spans="2:23" ht="18" customHeight="1">
      <c r="B34" s="2420" t="s">
        <v>1378</v>
      </c>
      <c r="C34" s="2444"/>
      <c r="D34" s="1635"/>
      <c r="E34" s="1635"/>
      <c r="F34" s="1635"/>
      <c r="G34" s="1635"/>
      <c r="H34" s="1634"/>
      <c r="I34" s="1633"/>
      <c r="J34" s="1660"/>
      <c r="K34" s="1241"/>
      <c r="L34" s="1241"/>
      <c r="M34" s="1241"/>
      <c r="N34" s="1241"/>
      <c r="O34" s="1241"/>
      <c r="P34" s="1241"/>
      <c r="Q34" s="1241"/>
      <c r="R34" s="1236"/>
      <c r="S34" s="1236"/>
      <c r="T34" s="1236"/>
      <c r="U34" s="1236"/>
      <c r="V34" s="1236"/>
      <c r="W34" s="1236"/>
    </row>
    <row r="35" spans="2:23" ht="18" customHeight="1">
      <c r="B35" s="1632"/>
      <c r="C35" s="1596" t="s">
        <v>1377</v>
      </c>
      <c r="D35" s="1631">
        <v>11.075682110010334</v>
      </c>
      <c r="E35" s="1631">
        <v>9.2406796507031856</v>
      </c>
      <c r="F35" s="1631">
        <v>9.2238372311647971</v>
      </c>
      <c r="G35" s="1631">
        <v>9.8279348294643203</v>
      </c>
      <c r="H35" s="1630" t="s">
        <v>147</v>
      </c>
      <c r="I35" s="1625" t="s">
        <v>147</v>
      </c>
      <c r="J35" s="1660"/>
      <c r="K35" s="1241"/>
      <c r="L35" s="1241"/>
      <c r="M35" s="1241"/>
      <c r="N35" s="1241"/>
      <c r="O35" s="1241"/>
      <c r="P35" s="1241"/>
      <c r="Q35" s="1241"/>
      <c r="R35" s="1236"/>
      <c r="S35" s="1236"/>
      <c r="T35" s="1236"/>
      <c r="U35" s="1236"/>
      <c r="V35" s="1236"/>
      <c r="W35" s="1236"/>
    </row>
    <row r="36" spans="2:23" ht="18" customHeight="1">
      <c r="B36" s="1632"/>
      <c r="C36" s="1596" t="s">
        <v>1376</v>
      </c>
      <c r="D36" s="1631">
        <v>9.6912486952044237</v>
      </c>
      <c r="E36" s="1631">
        <v>8.0338594591115946</v>
      </c>
      <c r="F36" s="1631">
        <v>8.051673868451056</v>
      </c>
      <c r="G36" s="1631">
        <v>8.6318856876160694</v>
      </c>
      <c r="H36" s="1630" t="s">
        <v>147</v>
      </c>
      <c r="I36" s="1625" t="s">
        <v>147</v>
      </c>
      <c r="J36" s="1660"/>
      <c r="K36" s="1241"/>
      <c r="L36" s="1241"/>
      <c r="M36" s="1241"/>
      <c r="N36" s="1241"/>
      <c r="O36" s="1241"/>
      <c r="P36" s="1241"/>
      <c r="Q36" s="1241"/>
      <c r="R36" s="1236"/>
      <c r="S36" s="1236"/>
      <c r="T36" s="1236"/>
      <c r="U36" s="1236"/>
      <c r="V36" s="1236"/>
      <c r="W36" s="1236"/>
    </row>
    <row r="37" spans="2:23" ht="18" customHeight="1">
      <c r="B37" s="1632"/>
      <c r="C37" s="1628"/>
      <c r="D37" s="1627"/>
      <c r="E37" s="1627"/>
      <c r="F37" s="1627"/>
      <c r="G37" s="1627"/>
      <c r="H37" s="1630"/>
      <c r="I37" s="1625"/>
      <c r="J37" s="1660"/>
      <c r="K37" s="1241"/>
      <c r="L37" s="1241"/>
      <c r="M37" s="1241"/>
      <c r="N37" s="1241"/>
      <c r="O37" s="1241"/>
      <c r="P37" s="1241"/>
      <c r="Q37" s="1241"/>
      <c r="R37" s="1236"/>
      <c r="S37" s="1236"/>
      <c r="T37" s="1236"/>
      <c r="U37" s="1236"/>
      <c r="V37" s="1236"/>
      <c r="W37" s="1236"/>
    </row>
    <row r="38" spans="2:23" ht="18" customHeight="1">
      <c r="B38" s="1632"/>
      <c r="C38" s="1628"/>
      <c r="D38" s="1627"/>
      <c r="E38" s="1627"/>
      <c r="F38" s="1627"/>
      <c r="G38" s="1627"/>
      <c r="H38" s="1630"/>
      <c r="I38" s="1625"/>
      <c r="J38" s="1660"/>
      <c r="K38" s="1241"/>
      <c r="L38" s="1241"/>
      <c r="M38" s="1241"/>
      <c r="N38" s="1241"/>
      <c r="O38" s="1241"/>
      <c r="P38" s="1241"/>
      <c r="Q38" s="1241"/>
      <c r="R38" s="1236"/>
      <c r="S38" s="1236"/>
      <c r="T38" s="1236"/>
      <c r="U38" s="1236"/>
      <c r="V38" s="1236"/>
      <c r="W38" s="1236"/>
    </row>
    <row r="39" spans="2:23" ht="18" customHeight="1">
      <c r="B39" s="1629" t="s">
        <v>1375</v>
      </c>
      <c r="C39" s="1628"/>
      <c r="D39" s="1627">
        <v>722.54910289584404</v>
      </c>
      <c r="E39" s="1627">
        <v>764.7245947359246</v>
      </c>
      <c r="F39" s="1627">
        <v>811.47991702446006</v>
      </c>
      <c r="G39" s="1627">
        <v>880.39384189669022</v>
      </c>
      <c r="H39" s="1630">
        <v>5.8370416171093353</v>
      </c>
      <c r="I39" s="1625">
        <v>8.4923758957491202</v>
      </c>
      <c r="J39" s="1660"/>
      <c r="K39" s="1241"/>
      <c r="L39" s="1241"/>
      <c r="M39" s="1241"/>
      <c r="N39" s="1241"/>
      <c r="O39" s="1241"/>
      <c r="P39" s="1241"/>
      <c r="Q39" s="1241"/>
      <c r="R39" s="1236"/>
      <c r="S39" s="1236"/>
      <c r="T39" s="1236"/>
      <c r="U39" s="1236"/>
      <c r="V39" s="1236"/>
      <c r="W39" s="1236"/>
    </row>
    <row r="40" spans="2:23" ht="18" customHeight="1">
      <c r="B40" s="1629" t="s">
        <v>1374</v>
      </c>
      <c r="C40" s="1628"/>
      <c r="D40" s="1627">
        <v>9642.3239149184956</v>
      </c>
      <c r="E40" s="1627">
        <v>8809.6487711347399</v>
      </c>
      <c r="F40" s="1627">
        <v>9004.9662354371467</v>
      </c>
      <c r="G40" s="1627">
        <v>9081.929733937468</v>
      </c>
      <c r="H40" s="1630">
        <v>-8.6356271696644598</v>
      </c>
      <c r="I40" s="1625">
        <v>0.85467836844792089</v>
      </c>
      <c r="J40" s="1660"/>
      <c r="K40" s="1241"/>
      <c r="L40" s="1241"/>
      <c r="M40" s="1241"/>
      <c r="N40" s="1241"/>
      <c r="O40" s="1241"/>
      <c r="P40" s="1241"/>
      <c r="Q40" s="1241"/>
      <c r="R40" s="1236"/>
      <c r="S40" s="1236"/>
      <c r="T40" s="1236"/>
      <c r="U40" s="1236"/>
      <c r="V40" s="1236"/>
      <c r="W40" s="1236"/>
    </row>
    <row r="41" spans="2:23" ht="18" customHeight="1">
      <c r="B41" s="1629" t="s">
        <v>1373</v>
      </c>
      <c r="C41" s="1628"/>
      <c r="D41" s="1627">
        <v>-362.69252880877104</v>
      </c>
      <c r="E41" s="1627">
        <v>378.87917776876651</v>
      </c>
      <c r="F41" s="1627">
        <v>635.59426984072763</v>
      </c>
      <c r="G41" s="1627">
        <v>-367.03497723475681</v>
      </c>
      <c r="H41" s="1626" t="s">
        <v>147</v>
      </c>
      <c r="I41" s="1625"/>
      <c r="J41" s="1660"/>
      <c r="K41" s="1241"/>
      <c r="L41" s="1241"/>
      <c r="M41" s="1241"/>
      <c r="N41" s="1241"/>
      <c r="O41" s="1241"/>
      <c r="P41" s="1241"/>
      <c r="Q41" s="1241"/>
      <c r="R41" s="1236"/>
      <c r="S41" s="1236"/>
      <c r="T41" s="1236"/>
      <c r="U41" s="1236"/>
      <c r="V41" s="1236"/>
      <c r="W41" s="1236"/>
    </row>
    <row r="42" spans="2:23" ht="18" customHeight="1">
      <c r="B42" s="1629" t="s">
        <v>1372</v>
      </c>
      <c r="C42" s="1628"/>
      <c r="D42" s="1627">
        <v>353.91080905542339</v>
      </c>
      <c r="E42" s="1627">
        <v>364.75335541223637</v>
      </c>
      <c r="F42" s="1627">
        <v>-19.276676166120943</v>
      </c>
      <c r="G42" s="1627">
        <v>160.86549487383618</v>
      </c>
      <c r="H42" s="1626" t="s">
        <v>147</v>
      </c>
      <c r="I42" s="1625"/>
      <c r="J42" s="1660"/>
      <c r="K42" s="1241"/>
      <c r="L42" s="1241"/>
      <c r="M42" s="1241"/>
      <c r="N42" s="1241"/>
      <c r="O42" s="1241"/>
      <c r="P42" s="1241"/>
      <c r="Q42" s="1241"/>
      <c r="R42" s="1236"/>
      <c r="S42" s="1236"/>
      <c r="T42" s="1236"/>
      <c r="U42" s="1236"/>
      <c r="V42" s="1236"/>
      <c r="W42" s="1236"/>
    </row>
    <row r="43" spans="2:23" ht="21" customHeight="1" thickBot="1">
      <c r="B43" s="1662" t="s">
        <v>1371</v>
      </c>
      <c r="C43" s="1661"/>
      <c r="D43" s="1643">
        <v>-8.7817197533476996</v>
      </c>
      <c r="E43" s="1643">
        <v>743.63253318100294</v>
      </c>
      <c r="F43" s="1643">
        <v>616.31759367460677</v>
      </c>
      <c r="G43" s="1643">
        <v>-206.16948236092063</v>
      </c>
      <c r="H43" s="1642" t="s">
        <v>147</v>
      </c>
      <c r="I43" s="1641"/>
      <c r="J43" s="1660"/>
      <c r="K43" s="1241"/>
      <c r="L43" s="1241"/>
      <c r="M43" s="1241"/>
      <c r="N43" s="1241"/>
      <c r="O43" s="1241"/>
      <c r="P43" s="1241"/>
      <c r="Q43" s="1241"/>
      <c r="R43" s="1236"/>
      <c r="S43" s="1236"/>
      <c r="T43" s="1236"/>
      <c r="U43" s="1236"/>
      <c r="V43" s="1236"/>
      <c r="W43" s="1236"/>
    </row>
    <row r="44" spans="2:23" ht="17.25" customHeight="1" thickTop="1">
      <c r="B44" s="2445" t="s">
        <v>1367</v>
      </c>
      <c r="C44" s="2445"/>
      <c r="D44" s="2445"/>
      <c r="E44" s="2445"/>
      <c r="F44" s="2445"/>
      <c r="G44" s="2445"/>
      <c r="H44" s="2445"/>
      <c r="I44" s="2445"/>
      <c r="J44" s="1660"/>
    </row>
    <row r="45" spans="2:23" ht="17.25" customHeight="1">
      <c r="B45" s="2446" t="s">
        <v>1366</v>
      </c>
      <c r="C45" s="2446"/>
      <c r="D45" s="2446"/>
      <c r="E45" s="2446"/>
      <c r="F45" s="2446"/>
      <c r="G45" s="2446"/>
      <c r="H45" s="2446"/>
      <c r="I45" s="2446"/>
      <c r="J45" s="1660"/>
    </row>
    <row r="46" spans="2:23" ht="17.25" customHeight="1">
      <c r="B46" s="2447" t="s">
        <v>1365</v>
      </c>
      <c r="C46" s="2447"/>
      <c r="D46" s="2447"/>
      <c r="E46" s="2447"/>
      <c r="F46" s="2447"/>
      <c r="G46" s="2447"/>
      <c r="H46" s="2447"/>
      <c r="I46" s="2447"/>
      <c r="J46" s="1660"/>
    </row>
    <row r="47" spans="2:23" ht="17.25" customHeight="1">
      <c r="B47" s="2442" t="s">
        <v>1364</v>
      </c>
      <c r="C47" s="2442"/>
      <c r="D47" s="2442"/>
      <c r="E47" s="2442"/>
      <c r="F47" s="2442"/>
      <c r="G47" s="2442"/>
      <c r="H47" s="2442"/>
      <c r="I47" s="2442"/>
      <c r="J47" s="1660"/>
    </row>
    <row r="48" spans="2:23" ht="17.25" customHeight="1">
      <c r="B48" s="2443" t="s">
        <v>1363</v>
      </c>
      <c r="C48" s="2443"/>
      <c r="D48" s="1598">
        <v>109.34</v>
      </c>
      <c r="E48" s="1598">
        <v>114.74</v>
      </c>
      <c r="F48" s="1598">
        <v>109.36</v>
      </c>
      <c r="G48" s="1598">
        <v>113</v>
      </c>
      <c r="H48" s="1595"/>
      <c r="I48" s="1595"/>
      <c r="J48" s="1660"/>
    </row>
    <row r="49" spans="2:10">
      <c r="B49" s="1660"/>
      <c r="C49" s="1660"/>
      <c r="D49" s="1660"/>
      <c r="E49" s="1660"/>
      <c r="F49" s="1660"/>
      <c r="G49" s="1660"/>
      <c r="H49" s="1660"/>
      <c r="I49" s="1660"/>
      <c r="J49" s="1660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47:I47"/>
    <mergeCell ref="B48:C48"/>
    <mergeCell ref="G5:G6"/>
    <mergeCell ref="B29:C29"/>
    <mergeCell ref="B34:C34"/>
    <mergeCell ref="B44:I44"/>
    <mergeCell ref="B45:I45"/>
    <mergeCell ref="B46:I4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workbookViewId="0">
      <selection activeCell="K111" sqref="K111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76" t="s">
        <v>1421</v>
      </c>
      <c r="C1" s="2476"/>
      <c r="D1" s="2476"/>
      <c r="E1" s="2476"/>
      <c r="F1" s="2476"/>
      <c r="G1" s="2476"/>
      <c r="H1" s="2476"/>
      <c r="I1" s="2476"/>
      <c r="J1" s="1683"/>
      <c r="K1" s="1683"/>
      <c r="L1" s="1683"/>
    </row>
    <row r="2" spans="1:12" ht="16.5" thickBot="1">
      <c r="B2" s="2477" t="s">
        <v>1420</v>
      </c>
      <c r="C2" s="2478"/>
      <c r="D2" s="2478"/>
      <c r="E2" s="2478"/>
      <c r="F2" s="2478"/>
      <c r="G2" s="2478"/>
      <c r="H2" s="2478"/>
      <c r="I2" s="2478"/>
      <c r="J2" s="1683"/>
      <c r="K2" s="1683"/>
      <c r="L2" s="1683"/>
    </row>
    <row r="3" spans="1:12" ht="16.5" thickTop="1">
      <c r="B3" s="2479" t="s">
        <v>1419</v>
      </c>
      <c r="C3" s="2481" t="s">
        <v>1229</v>
      </c>
      <c r="D3" s="2483" t="s">
        <v>1418</v>
      </c>
      <c r="E3" s="2483"/>
      <c r="F3" s="2483"/>
      <c r="G3" s="2484" t="s">
        <v>1417</v>
      </c>
      <c r="H3" s="2483"/>
      <c r="I3" s="2485"/>
      <c r="J3" s="1683"/>
      <c r="K3" s="1683"/>
      <c r="L3" s="1683"/>
    </row>
    <row r="4" spans="1:12" ht="16.5" thickBot="1">
      <c r="B4" s="2480"/>
      <c r="C4" s="2482"/>
      <c r="D4" s="1743" t="s">
        <v>1416</v>
      </c>
      <c r="E4" s="1743" t="s">
        <v>1415</v>
      </c>
      <c r="F4" s="1743" t="s">
        <v>1414</v>
      </c>
      <c r="G4" s="1744" t="s">
        <v>1416</v>
      </c>
      <c r="H4" s="1743" t="s">
        <v>1415</v>
      </c>
      <c r="I4" s="1742" t="s">
        <v>1414</v>
      </c>
      <c r="J4" s="1683"/>
      <c r="K4" s="1683"/>
      <c r="L4" s="1683"/>
    </row>
    <row r="5" spans="1:12" ht="15.75" hidden="1">
      <c r="B5" s="2487" t="s">
        <v>1223</v>
      </c>
      <c r="C5" s="1691" t="s">
        <v>1243</v>
      </c>
      <c r="D5" s="1741">
        <v>72.099999999999994</v>
      </c>
      <c r="E5" s="1741">
        <v>72.7</v>
      </c>
      <c r="F5" s="1741">
        <v>72.400000000000006</v>
      </c>
      <c r="G5" s="1741">
        <v>71.107187499999995</v>
      </c>
      <c r="H5" s="1741">
        <v>71.707187500000003</v>
      </c>
      <c r="I5" s="1739">
        <v>71.407187500000006</v>
      </c>
      <c r="J5" s="1683"/>
      <c r="K5" s="1683"/>
      <c r="L5" s="1683"/>
    </row>
    <row r="6" spans="1:12" ht="15.75" hidden="1">
      <c r="B6" s="2455"/>
      <c r="C6" s="1691" t="s">
        <v>1242</v>
      </c>
      <c r="D6" s="1741">
        <v>75.599999999999994</v>
      </c>
      <c r="E6" s="1741">
        <v>76.2</v>
      </c>
      <c r="F6" s="1741">
        <v>75.900000000000006</v>
      </c>
      <c r="G6" s="1741">
        <v>73.617096774193527</v>
      </c>
      <c r="H6" s="1741">
        <v>74.21709677419355</v>
      </c>
      <c r="I6" s="1739">
        <v>73.917096774193539</v>
      </c>
      <c r="J6" s="1683"/>
      <c r="K6" s="1683"/>
      <c r="L6" s="1683"/>
    </row>
    <row r="7" spans="1:12" ht="15.75" hidden="1">
      <c r="A7" s="1683"/>
      <c r="B7" s="2455"/>
      <c r="C7" s="1691" t="s">
        <v>675</v>
      </c>
      <c r="D7" s="1741">
        <v>78.099999999999994</v>
      </c>
      <c r="E7" s="1741">
        <v>78.7</v>
      </c>
      <c r="F7" s="1741">
        <v>78.400000000000006</v>
      </c>
      <c r="G7" s="1741">
        <v>77.85466666666666</v>
      </c>
      <c r="H7" s="1741">
        <v>78.454666666666668</v>
      </c>
      <c r="I7" s="1739">
        <v>78.154666666666657</v>
      </c>
      <c r="J7" s="1683"/>
      <c r="K7" s="1683"/>
      <c r="L7" s="1683"/>
    </row>
    <row r="8" spans="1:12" ht="15.75" hidden="1">
      <c r="A8" s="1683"/>
      <c r="B8" s="2455"/>
      <c r="C8" s="1691" t="s">
        <v>1241</v>
      </c>
      <c r="D8" s="1741">
        <v>80.739999999999995</v>
      </c>
      <c r="E8" s="1741">
        <v>81.34</v>
      </c>
      <c r="F8" s="1741">
        <v>81.040000000000006</v>
      </c>
      <c r="G8" s="1741">
        <v>78.983333333333334</v>
      </c>
      <c r="H8" s="1741">
        <v>79.583333333333329</v>
      </c>
      <c r="I8" s="1739">
        <v>79.283333333333331</v>
      </c>
      <c r="J8" s="1683"/>
      <c r="K8" s="1683"/>
      <c r="L8" s="1683"/>
    </row>
    <row r="9" spans="1:12" ht="15.75" hidden="1">
      <c r="A9" s="1683"/>
      <c r="B9" s="2455"/>
      <c r="C9" s="1691" t="s">
        <v>1240</v>
      </c>
      <c r="D9" s="1741">
        <v>85.51</v>
      </c>
      <c r="E9" s="1741">
        <v>86.11</v>
      </c>
      <c r="F9" s="1741">
        <v>85.81</v>
      </c>
      <c r="G9" s="1741">
        <v>82.697241379310341</v>
      </c>
      <c r="H9" s="1741">
        <v>83.297241379310336</v>
      </c>
      <c r="I9" s="1739">
        <v>82.997241379310339</v>
      </c>
      <c r="J9" s="1683"/>
      <c r="K9" s="1683"/>
      <c r="L9" s="1683"/>
    </row>
    <row r="10" spans="1:12" ht="15.75" hidden="1">
      <c r="A10" s="1683"/>
      <c r="B10" s="2455"/>
      <c r="C10" s="1691" t="s">
        <v>1239</v>
      </c>
      <c r="D10" s="1741">
        <v>81.900000000000006</v>
      </c>
      <c r="E10" s="1741">
        <v>82.5</v>
      </c>
      <c r="F10" s="1741">
        <v>82.2</v>
      </c>
      <c r="G10" s="1741">
        <v>84.163666666666657</v>
      </c>
      <c r="H10" s="1741">
        <v>84.763666666666666</v>
      </c>
      <c r="I10" s="1739">
        <v>84.463666666666654</v>
      </c>
      <c r="J10" s="1683"/>
      <c r="K10" s="1683"/>
      <c r="L10" s="1683"/>
    </row>
    <row r="11" spans="1:12" ht="15.75" hidden="1">
      <c r="A11" s="1683"/>
      <c r="B11" s="2455"/>
      <c r="C11" s="1691" t="s">
        <v>1238</v>
      </c>
      <c r="D11" s="1741">
        <v>79.05</v>
      </c>
      <c r="E11" s="1741">
        <v>79.650000000000006</v>
      </c>
      <c r="F11" s="1741">
        <v>79.349999999999994</v>
      </c>
      <c r="G11" s="1741">
        <v>79.455517241379312</v>
      </c>
      <c r="H11" s="1741">
        <v>80.055517241379306</v>
      </c>
      <c r="I11" s="1739">
        <v>79.755517241379309</v>
      </c>
      <c r="J11" s="1683"/>
      <c r="K11" s="1683"/>
      <c r="L11" s="1683"/>
    </row>
    <row r="12" spans="1:12" ht="15.75" hidden="1">
      <c r="A12" s="1683"/>
      <c r="B12" s="2455"/>
      <c r="C12" s="1691" t="s">
        <v>1237</v>
      </c>
      <c r="D12" s="1741">
        <v>79.55</v>
      </c>
      <c r="E12" s="1741">
        <v>80.150000000000006</v>
      </c>
      <c r="F12" s="1741">
        <v>79.849999999999994</v>
      </c>
      <c r="G12" s="1741">
        <v>78.760000000000005</v>
      </c>
      <c r="H12" s="1741">
        <v>79.36</v>
      </c>
      <c r="I12" s="1739">
        <v>79.06</v>
      </c>
      <c r="J12" s="1683"/>
      <c r="K12" s="1683"/>
      <c r="L12" s="1683"/>
    </row>
    <row r="13" spans="1:12" ht="15.75" hidden="1">
      <c r="A13" s="1683"/>
      <c r="B13" s="2455"/>
      <c r="C13" s="1691" t="s">
        <v>1236</v>
      </c>
      <c r="D13" s="1741">
        <v>82.13</v>
      </c>
      <c r="E13" s="1741">
        <v>82.73</v>
      </c>
      <c r="F13" s="1741">
        <v>82.43</v>
      </c>
      <c r="G13" s="1741">
        <v>80.99233333333332</v>
      </c>
      <c r="H13" s="1741">
        <v>81.592333333333343</v>
      </c>
      <c r="I13" s="1739">
        <v>81.292333333333332</v>
      </c>
      <c r="J13" s="1683"/>
      <c r="K13" s="1683"/>
      <c r="L13" s="1683"/>
    </row>
    <row r="14" spans="1:12" ht="15.75" hidden="1">
      <c r="A14" s="1683"/>
      <c r="B14" s="2455"/>
      <c r="C14" s="1691" t="s">
        <v>1235</v>
      </c>
      <c r="D14" s="1741">
        <v>85.32</v>
      </c>
      <c r="E14" s="1741">
        <v>85.92</v>
      </c>
      <c r="F14" s="1741">
        <v>85.62</v>
      </c>
      <c r="G14" s="1741">
        <v>83.74677419354839</v>
      </c>
      <c r="H14" s="1741">
        <v>84.346774193548384</v>
      </c>
      <c r="I14" s="1739">
        <v>84.046774193548387</v>
      </c>
      <c r="J14" s="1683"/>
      <c r="K14" s="1683"/>
      <c r="L14" s="1683"/>
    </row>
    <row r="15" spans="1:12" ht="15.75" hidden="1">
      <c r="A15" s="1683"/>
      <c r="B15" s="2455"/>
      <c r="C15" s="1691" t="s">
        <v>1234</v>
      </c>
      <c r="D15" s="1740">
        <v>88.6</v>
      </c>
      <c r="E15" s="1741">
        <v>89.2</v>
      </c>
      <c r="F15" s="1740">
        <v>88.9</v>
      </c>
      <c r="G15" s="1741">
        <v>88.055937499999999</v>
      </c>
      <c r="H15" s="1740">
        <v>88.655937499999993</v>
      </c>
      <c r="I15" s="1739">
        <v>88.355937499999996</v>
      </c>
      <c r="J15" s="1683"/>
      <c r="K15" s="1683"/>
      <c r="L15" s="1683"/>
    </row>
    <row r="16" spans="1:12" ht="15.75" hidden="1">
      <c r="A16" s="1683"/>
      <c r="B16" s="2455"/>
      <c r="C16" s="1703" t="s">
        <v>1233</v>
      </c>
      <c r="D16" s="1738">
        <v>88.6</v>
      </c>
      <c r="E16" s="1738">
        <v>89.2</v>
      </c>
      <c r="F16" s="1738">
        <v>88.9</v>
      </c>
      <c r="G16" s="1738">
        <v>89.202903225806452</v>
      </c>
      <c r="H16" s="1738">
        <v>89.80290322580646</v>
      </c>
      <c r="I16" s="1737">
        <v>89.502903225806449</v>
      </c>
      <c r="J16" s="1683"/>
      <c r="K16" s="1683"/>
      <c r="L16" s="1683"/>
    </row>
    <row r="17" spans="1:12" ht="15.75" hidden="1">
      <c r="A17" s="1683"/>
      <c r="B17" s="2488"/>
      <c r="C17" s="1736" t="s">
        <v>1410</v>
      </c>
      <c r="D17" s="1735">
        <v>81.433333333333323</v>
      </c>
      <c r="E17" s="1735">
        <v>82.033333333333346</v>
      </c>
      <c r="F17" s="1735">
        <v>81.733333333333334</v>
      </c>
      <c r="G17" s="1735">
        <v>80.719721484519837</v>
      </c>
      <c r="H17" s="1735">
        <v>81.319721484519846</v>
      </c>
      <c r="I17" s="1734">
        <v>81.019721484519806</v>
      </c>
      <c r="J17" s="1683"/>
      <c r="K17" s="1683"/>
      <c r="L17" s="1683"/>
    </row>
    <row r="18" spans="1:12" ht="15.75" hidden="1">
      <c r="A18" s="1683"/>
      <c r="B18" s="2486" t="s">
        <v>1222</v>
      </c>
      <c r="C18" s="1691" t="s">
        <v>1243</v>
      </c>
      <c r="D18" s="1719">
        <v>88.75</v>
      </c>
      <c r="E18" s="1719">
        <v>89.35</v>
      </c>
      <c r="F18" s="1719">
        <v>89.05</v>
      </c>
      <c r="G18" s="1721">
        <v>88.448437499999997</v>
      </c>
      <c r="H18" s="1719">
        <v>89.048437500000006</v>
      </c>
      <c r="I18" s="1718">
        <v>88.748437499999994</v>
      </c>
      <c r="J18" s="1683"/>
      <c r="K18" s="1683"/>
      <c r="L18" s="1683"/>
    </row>
    <row r="19" spans="1:12" ht="15.75" hidden="1">
      <c r="A19" s="1683"/>
      <c r="B19" s="2455"/>
      <c r="C19" s="1691" t="s">
        <v>1242</v>
      </c>
      <c r="D19" s="1719">
        <v>87.23</v>
      </c>
      <c r="E19" s="1719">
        <v>87.83</v>
      </c>
      <c r="F19" s="1719">
        <v>87.53</v>
      </c>
      <c r="G19" s="1721">
        <v>88.500967741935511</v>
      </c>
      <c r="H19" s="1719">
        <v>89.100967741935477</v>
      </c>
      <c r="I19" s="1718">
        <v>88.800967741935494</v>
      </c>
      <c r="J19" s="1683"/>
      <c r="K19" s="1683"/>
      <c r="L19" s="1683"/>
    </row>
    <row r="20" spans="1:12" ht="15.75" hidden="1">
      <c r="A20" s="1683"/>
      <c r="B20" s="2455"/>
      <c r="C20" s="1691" t="s">
        <v>675</v>
      </c>
      <c r="D20" s="1719">
        <v>84.6</v>
      </c>
      <c r="E20" s="1719">
        <v>85.2</v>
      </c>
      <c r="F20" s="1719">
        <v>84.9</v>
      </c>
      <c r="G20" s="1721">
        <v>84.469333333333324</v>
      </c>
      <c r="H20" s="1719">
        <v>85.069333333333333</v>
      </c>
      <c r="I20" s="1718">
        <v>84.769333333333321</v>
      </c>
      <c r="J20" s="1683"/>
      <c r="K20" s="1683"/>
      <c r="L20" s="1683"/>
    </row>
    <row r="21" spans="1:12" ht="15.75" hidden="1">
      <c r="B21" s="2455"/>
      <c r="C21" s="1691" t="s">
        <v>1241</v>
      </c>
      <c r="D21" s="1719">
        <v>87.64</v>
      </c>
      <c r="E21" s="1719">
        <v>88.24</v>
      </c>
      <c r="F21" s="1719">
        <v>87.94</v>
      </c>
      <c r="G21" s="1721">
        <v>85.926666666666677</v>
      </c>
      <c r="H21" s="1719">
        <v>86.526666666666657</v>
      </c>
      <c r="I21" s="1718">
        <v>86.226666666666659</v>
      </c>
      <c r="J21" s="1683"/>
      <c r="K21" s="1683"/>
      <c r="L21" s="1683"/>
    </row>
    <row r="22" spans="1:12" ht="15.75" hidden="1">
      <c r="B22" s="2455"/>
      <c r="C22" s="1691" t="s">
        <v>1240</v>
      </c>
      <c r="D22" s="1719">
        <v>86.61</v>
      </c>
      <c r="E22" s="1719">
        <v>87.21</v>
      </c>
      <c r="F22" s="1719">
        <v>86.91</v>
      </c>
      <c r="G22" s="1721">
        <v>87.38366666666667</v>
      </c>
      <c r="H22" s="1719">
        <v>87.983666666666679</v>
      </c>
      <c r="I22" s="1718">
        <v>87.683666666666682</v>
      </c>
      <c r="J22" s="1683"/>
      <c r="K22" s="1683"/>
      <c r="L22" s="1683"/>
    </row>
    <row r="23" spans="1:12" ht="15.75" hidden="1">
      <c r="B23" s="2455"/>
      <c r="C23" s="1691" t="s">
        <v>1239</v>
      </c>
      <c r="D23" s="1719">
        <v>87.1</v>
      </c>
      <c r="E23" s="1719">
        <v>87.7</v>
      </c>
      <c r="F23" s="1719">
        <v>87.4</v>
      </c>
      <c r="G23" s="1721">
        <v>87.402758620689667</v>
      </c>
      <c r="H23" s="1719">
        <v>88.002758620689633</v>
      </c>
      <c r="I23" s="1718">
        <v>87.70275862068965</v>
      </c>
      <c r="J23" s="1683"/>
      <c r="K23" s="1683"/>
      <c r="L23" s="1683"/>
    </row>
    <row r="24" spans="1:12" ht="15.75" hidden="1">
      <c r="B24" s="2455"/>
      <c r="C24" s="1691" t="s">
        <v>1238</v>
      </c>
      <c r="D24" s="1719">
        <v>85.3</v>
      </c>
      <c r="E24" s="1719">
        <v>85.9</v>
      </c>
      <c r="F24" s="1719">
        <v>85.6</v>
      </c>
      <c r="G24" s="1721">
        <v>85.646896551724126</v>
      </c>
      <c r="H24" s="1719">
        <v>86.246896551724149</v>
      </c>
      <c r="I24" s="1718">
        <v>85.946896551724137</v>
      </c>
      <c r="J24" s="1683"/>
      <c r="K24" s="1683"/>
      <c r="L24" s="1683"/>
    </row>
    <row r="25" spans="1:12" ht="15.75" hidden="1">
      <c r="B25" s="2455"/>
      <c r="C25" s="1691" t="s">
        <v>1237</v>
      </c>
      <c r="D25" s="1719">
        <v>86.77</v>
      </c>
      <c r="E25" s="1719">
        <v>87.37</v>
      </c>
      <c r="F25" s="1719">
        <v>87.07</v>
      </c>
      <c r="G25" s="1721">
        <v>86.572333333333333</v>
      </c>
      <c r="H25" s="1719">
        <v>87.172333333333341</v>
      </c>
      <c r="I25" s="1718">
        <v>86.87233333333333</v>
      </c>
      <c r="J25" s="1683"/>
      <c r="K25" s="1683"/>
      <c r="L25" s="1683"/>
    </row>
    <row r="26" spans="1:12" ht="15.75" hidden="1">
      <c r="B26" s="2455"/>
      <c r="C26" s="1691" t="s">
        <v>1236</v>
      </c>
      <c r="D26" s="1719">
        <v>86.86</v>
      </c>
      <c r="E26" s="1719">
        <v>87.46</v>
      </c>
      <c r="F26" s="1719">
        <v>87.16</v>
      </c>
      <c r="G26" s="1721">
        <v>86.686451612903213</v>
      </c>
      <c r="H26" s="1719">
        <v>87.291000000000011</v>
      </c>
      <c r="I26" s="1718">
        <v>86.988725806451612</v>
      </c>
      <c r="J26" s="1683"/>
      <c r="K26" s="1683"/>
      <c r="L26" s="1683"/>
    </row>
    <row r="27" spans="1:12" ht="15.75" hidden="1">
      <c r="B27" s="2455"/>
      <c r="C27" s="1691" t="s">
        <v>1235</v>
      </c>
      <c r="D27" s="1719">
        <v>87.61</v>
      </c>
      <c r="E27" s="1719">
        <v>88.21</v>
      </c>
      <c r="F27" s="1719">
        <v>87.91</v>
      </c>
      <c r="G27" s="1721">
        <v>86.455806451612901</v>
      </c>
      <c r="H27" s="1719">
        <v>87.055806451612895</v>
      </c>
      <c r="I27" s="1718">
        <v>86.755806451612898</v>
      </c>
      <c r="J27" s="1683"/>
      <c r="K27" s="1683"/>
      <c r="L27" s="1683"/>
    </row>
    <row r="28" spans="1:12" ht="15.75" hidden="1">
      <c r="B28" s="2455"/>
      <c r="C28" s="1691" t="s">
        <v>1234</v>
      </c>
      <c r="D28" s="1719">
        <v>92.72</v>
      </c>
      <c r="E28" s="1719">
        <v>93.32</v>
      </c>
      <c r="F28" s="1719">
        <v>93.02</v>
      </c>
      <c r="G28" s="1721">
        <v>89.458709677419364</v>
      </c>
      <c r="H28" s="1719">
        <v>90.058709677419344</v>
      </c>
      <c r="I28" s="1718">
        <v>89.758709677419347</v>
      </c>
      <c r="J28" s="1683"/>
      <c r="K28" s="1683"/>
      <c r="L28" s="1683"/>
    </row>
    <row r="29" spans="1:12" ht="15.75" hidden="1">
      <c r="B29" s="2455"/>
      <c r="C29" s="1703" t="s">
        <v>1233</v>
      </c>
      <c r="D29" s="1719">
        <v>95</v>
      </c>
      <c r="E29" s="1719">
        <v>95.6</v>
      </c>
      <c r="F29" s="1719">
        <v>95.3</v>
      </c>
      <c r="G29" s="1721">
        <v>94.915483870967748</v>
      </c>
      <c r="H29" s="1719">
        <v>95.515483870967742</v>
      </c>
      <c r="I29" s="1718">
        <v>95.215483870967745</v>
      </c>
      <c r="J29" s="1683"/>
      <c r="K29" s="1683"/>
      <c r="L29" s="1683"/>
    </row>
    <row r="30" spans="1:12" ht="15.75" hidden="1">
      <c r="B30" s="2488"/>
      <c r="C30" s="1733" t="s">
        <v>1410</v>
      </c>
      <c r="D30" s="1717">
        <v>88.015833333333333</v>
      </c>
      <c r="E30" s="1717">
        <v>88.615833333333327</v>
      </c>
      <c r="F30" s="1717">
        <v>88.31583333333333</v>
      </c>
      <c r="G30" s="1732">
        <v>87.655626002271049</v>
      </c>
      <c r="H30" s="1717">
        <v>88.256005034529096</v>
      </c>
      <c r="I30" s="1716">
        <v>87.955815518400073</v>
      </c>
      <c r="J30" s="1683"/>
      <c r="K30" s="1683"/>
      <c r="L30" s="1683"/>
    </row>
    <row r="31" spans="1:12" ht="15.75" hidden="1">
      <c r="B31" s="2486" t="s">
        <v>1221</v>
      </c>
      <c r="C31" s="1691" t="s">
        <v>1243</v>
      </c>
      <c r="D31" s="1731">
        <v>97.96</v>
      </c>
      <c r="E31" s="1731">
        <v>98.56</v>
      </c>
      <c r="F31" s="1731">
        <v>98.259999999999991</v>
      </c>
      <c r="G31" s="1731">
        <v>96.012187499999996</v>
      </c>
      <c r="H31" s="1731">
        <v>96.612187500000005</v>
      </c>
      <c r="I31" s="1730">
        <v>96.312187499999993</v>
      </c>
      <c r="J31" s="1683"/>
      <c r="K31" s="1683"/>
      <c r="L31" s="1683"/>
    </row>
    <row r="32" spans="1:12" ht="15.75" hidden="1">
      <c r="B32" s="2455"/>
      <c r="C32" s="1691" t="s">
        <v>1242</v>
      </c>
      <c r="D32" s="1719">
        <v>101.29</v>
      </c>
      <c r="E32" s="1719">
        <v>101.89</v>
      </c>
      <c r="F32" s="1719">
        <v>101.59</v>
      </c>
      <c r="G32" s="1719">
        <v>103.24870967741936</v>
      </c>
      <c r="H32" s="1719">
        <v>103.84870967741935</v>
      </c>
      <c r="I32" s="1718">
        <v>103.54870967741935</v>
      </c>
      <c r="J32" s="1683"/>
      <c r="K32" s="1683"/>
      <c r="L32" s="1683"/>
    </row>
    <row r="33" spans="2:12" ht="15.75" hidden="1">
      <c r="B33" s="2455"/>
      <c r="C33" s="1691" t="s">
        <v>675</v>
      </c>
      <c r="D33" s="1719">
        <v>98.64</v>
      </c>
      <c r="E33" s="1719">
        <v>99.24</v>
      </c>
      <c r="F33" s="1719">
        <v>98.94</v>
      </c>
      <c r="G33" s="1719">
        <v>98.939677419354837</v>
      </c>
      <c r="H33" s="1719">
        <v>99.539677419354845</v>
      </c>
      <c r="I33" s="1718">
        <v>99.239677419354848</v>
      </c>
      <c r="J33" s="1683"/>
      <c r="K33" s="1683"/>
      <c r="L33" s="1683"/>
    </row>
    <row r="34" spans="2:12" ht="15.75" hidden="1">
      <c r="B34" s="2455"/>
      <c r="C34" s="1691" t="s">
        <v>1241</v>
      </c>
      <c r="D34" s="1719">
        <v>100.73</v>
      </c>
      <c r="E34" s="1719">
        <v>101.33</v>
      </c>
      <c r="F34" s="1719">
        <v>101.03</v>
      </c>
      <c r="G34" s="1719">
        <v>98.803103448275863</v>
      </c>
      <c r="H34" s="1719">
        <v>99.403103448275857</v>
      </c>
      <c r="I34" s="1718">
        <v>99.10310344827586</v>
      </c>
      <c r="J34" s="1683"/>
      <c r="K34" s="1683"/>
      <c r="L34" s="1683"/>
    </row>
    <row r="35" spans="2:12" ht="15.75" hidden="1">
      <c r="B35" s="2455"/>
      <c r="C35" s="1691" t="s">
        <v>1240</v>
      </c>
      <c r="D35" s="1719">
        <v>99.11</v>
      </c>
      <c r="E35" s="1719">
        <v>99.71</v>
      </c>
      <c r="F35" s="1719">
        <v>99.41</v>
      </c>
      <c r="G35" s="1719">
        <v>99.268333333333302</v>
      </c>
      <c r="H35" s="1719">
        <v>99.868333333333339</v>
      </c>
      <c r="I35" s="1718">
        <v>99.568333333333328</v>
      </c>
      <c r="J35" s="1683"/>
      <c r="K35" s="1683"/>
      <c r="L35" s="1683"/>
    </row>
    <row r="36" spans="2:12" ht="15.75" hidden="1">
      <c r="B36" s="2455"/>
      <c r="C36" s="1691" t="s">
        <v>1239</v>
      </c>
      <c r="D36" s="1719">
        <v>98.14</v>
      </c>
      <c r="E36" s="1719">
        <v>98.74</v>
      </c>
      <c r="F36" s="1719">
        <v>98.44</v>
      </c>
      <c r="G36" s="1719">
        <v>98.89533333333334</v>
      </c>
      <c r="H36" s="1719">
        <v>99.495333333333321</v>
      </c>
      <c r="I36" s="1718">
        <v>99.195333333333338</v>
      </c>
      <c r="J36" s="1683"/>
      <c r="K36" s="1683"/>
      <c r="L36" s="1683"/>
    </row>
    <row r="37" spans="2:12" ht="15.75" hidden="1">
      <c r="B37" s="2455"/>
      <c r="C37" s="1729" t="s">
        <v>1238</v>
      </c>
      <c r="D37" s="1728">
        <v>99.26</v>
      </c>
      <c r="E37" s="1728">
        <v>99.86</v>
      </c>
      <c r="F37" s="1728">
        <v>99.56</v>
      </c>
      <c r="G37" s="1728">
        <v>99.27</v>
      </c>
      <c r="H37" s="1728">
        <v>99.87</v>
      </c>
      <c r="I37" s="1718">
        <v>99.57</v>
      </c>
      <c r="J37" s="1683"/>
      <c r="K37" s="1683"/>
      <c r="L37" s="1683"/>
    </row>
    <row r="38" spans="2:12" ht="15.75" hidden="1">
      <c r="B38" s="2455"/>
      <c r="C38" s="1729" t="s">
        <v>1237</v>
      </c>
      <c r="D38" s="1728">
        <v>97.58</v>
      </c>
      <c r="E38" s="1728">
        <v>98.18</v>
      </c>
      <c r="F38" s="1728">
        <v>97.88</v>
      </c>
      <c r="G38" s="1728">
        <v>98.50866666666667</v>
      </c>
      <c r="H38" s="1728">
        <v>99.108666666666679</v>
      </c>
      <c r="I38" s="1718">
        <v>98.808666666666682</v>
      </c>
      <c r="J38" s="1683"/>
      <c r="K38" s="1683"/>
      <c r="L38" s="1683"/>
    </row>
    <row r="39" spans="2:12" ht="15.75" hidden="1">
      <c r="B39" s="2455"/>
      <c r="C39" s="1691" t="s">
        <v>1236</v>
      </c>
      <c r="D39" s="1719">
        <v>95.99</v>
      </c>
      <c r="E39" s="1719">
        <v>96.59</v>
      </c>
      <c r="F39" s="1719">
        <v>96.289999999999992</v>
      </c>
      <c r="G39" s="1719">
        <v>96.414666666666662</v>
      </c>
      <c r="H39" s="1719">
        <v>97.014666666666685</v>
      </c>
      <c r="I39" s="1718">
        <v>96.714666666666673</v>
      </c>
      <c r="J39" s="1683"/>
      <c r="K39" s="1683"/>
      <c r="L39" s="1683"/>
    </row>
    <row r="40" spans="2:12" ht="15.75" hidden="1">
      <c r="B40" s="2455"/>
      <c r="C40" s="1691" t="s">
        <v>1235</v>
      </c>
      <c r="D40" s="1719">
        <v>95.2</v>
      </c>
      <c r="E40" s="1719">
        <v>95.8</v>
      </c>
      <c r="F40" s="1719">
        <v>95.5</v>
      </c>
      <c r="G40" s="1719">
        <v>96.220967741935496</v>
      </c>
      <c r="H40" s="1719">
        <v>96.820967741935476</v>
      </c>
      <c r="I40" s="1718">
        <v>96.520967741935493</v>
      </c>
      <c r="J40" s="1683"/>
      <c r="K40" s="1683"/>
      <c r="L40" s="1683"/>
    </row>
    <row r="41" spans="2:12" ht="15.75" hidden="1">
      <c r="B41" s="2455"/>
      <c r="C41" s="1691" t="s">
        <v>1234</v>
      </c>
      <c r="D41" s="1719">
        <v>95.32</v>
      </c>
      <c r="E41" s="1719">
        <v>95.92</v>
      </c>
      <c r="F41" s="1719">
        <v>95.62</v>
      </c>
      <c r="G41" s="1719">
        <v>94.152258064516133</v>
      </c>
      <c r="H41" s="1719">
        <v>94.752258064516141</v>
      </c>
      <c r="I41" s="1718">
        <v>94.452258064516144</v>
      </c>
      <c r="J41" s="1683"/>
      <c r="K41" s="1683"/>
      <c r="L41" s="1683"/>
    </row>
    <row r="42" spans="2:12" ht="15.75" hidden="1">
      <c r="B42" s="2455"/>
      <c r="C42" s="1703" t="s">
        <v>1233</v>
      </c>
      <c r="D42" s="1727">
        <v>95.9</v>
      </c>
      <c r="E42" s="1727">
        <v>96.5</v>
      </c>
      <c r="F42" s="1727">
        <v>96.2</v>
      </c>
      <c r="G42" s="1727">
        <v>95.714062499999997</v>
      </c>
      <c r="H42" s="1727">
        <v>96.314062500000006</v>
      </c>
      <c r="I42" s="1726">
        <v>96.014062499999994</v>
      </c>
      <c r="J42" s="1683"/>
      <c r="K42" s="1683"/>
      <c r="L42" s="1683"/>
    </row>
    <row r="43" spans="2:12" ht="15.75" hidden="1">
      <c r="B43" s="2488"/>
      <c r="C43" s="1711" t="s">
        <v>1410</v>
      </c>
      <c r="D43" s="1725">
        <v>97.926666666666677</v>
      </c>
      <c r="E43" s="1725">
        <v>98.526666666666657</v>
      </c>
      <c r="F43" s="1725">
        <v>98.251639784946235</v>
      </c>
      <c r="G43" s="1725">
        <v>97.953997195958479</v>
      </c>
      <c r="H43" s="1725">
        <v>98.553997195958473</v>
      </c>
      <c r="I43" s="1724">
        <v>98.253997195958462</v>
      </c>
      <c r="J43" s="1683"/>
      <c r="K43" s="1683"/>
      <c r="L43" s="1683"/>
    </row>
    <row r="44" spans="2:12" ht="15.75" hidden="1">
      <c r="B44" s="2486" t="s">
        <v>141</v>
      </c>
      <c r="C44" s="1691" t="s">
        <v>1243</v>
      </c>
      <c r="D44" s="1723">
        <v>96.92</v>
      </c>
      <c r="E44" s="1723">
        <v>97.52</v>
      </c>
      <c r="F44" s="1723">
        <v>97.22</v>
      </c>
      <c r="G44" s="1723">
        <v>96.714193548387101</v>
      </c>
      <c r="H44" s="1723">
        <v>97.314193548387095</v>
      </c>
      <c r="I44" s="1722">
        <v>97.014193548387098</v>
      </c>
      <c r="J44" s="1683"/>
      <c r="K44" s="1683"/>
      <c r="L44" s="1683"/>
    </row>
    <row r="45" spans="2:12" ht="15.75" hidden="1">
      <c r="B45" s="2455"/>
      <c r="C45" s="1691" t="s">
        <v>1242</v>
      </c>
      <c r="D45" s="1721">
        <v>97.52</v>
      </c>
      <c r="E45" s="1721">
        <v>98.12</v>
      </c>
      <c r="F45" s="1721">
        <v>97.82</v>
      </c>
      <c r="G45" s="1721">
        <v>96.642258064516142</v>
      </c>
      <c r="H45" s="1721">
        <v>97.242258064516108</v>
      </c>
      <c r="I45" s="1720">
        <v>96.942258064516125</v>
      </c>
      <c r="J45" s="1683"/>
      <c r="K45" s="1683"/>
      <c r="L45" s="1683"/>
    </row>
    <row r="46" spans="2:12" ht="15.75" hidden="1">
      <c r="B46" s="2455"/>
      <c r="C46" s="1691" t="s">
        <v>675</v>
      </c>
      <c r="D46" s="1721">
        <v>98.64</v>
      </c>
      <c r="E46" s="1721">
        <v>99.24</v>
      </c>
      <c r="F46" s="1721">
        <v>98.94</v>
      </c>
      <c r="G46" s="1721">
        <v>97.734193548387097</v>
      </c>
      <c r="H46" s="1721">
        <v>98.334193548387105</v>
      </c>
      <c r="I46" s="1720">
        <v>98.034193548387094</v>
      </c>
      <c r="J46" s="1683"/>
      <c r="K46" s="1683"/>
      <c r="L46" s="1683"/>
    </row>
    <row r="47" spans="2:12" ht="15.75" hidden="1">
      <c r="B47" s="2455"/>
      <c r="C47" s="1691" t="s">
        <v>1241</v>
      </c>
      <c r="D47" s="1721">
        <v>98.46</v>
      </c>
      <c r="E47" s="1721">
        <v>99.06</v>
      </c>
      <c r="F47" s="1721">
        <v>98.76</v>
      </c>
      <c r="G47" s="1721">
        <v>97.996333333333311</v>
      </c>
      <c r="H47" s="1721">
        <v>98.596333333333334</v>
      </c>
      <c r="I47" s="1720">
        <v>98.296333333333322</v>
      </c>
      <c r="J47" s="1683"/>
      <c r="K47" s="1683"/>
      <c r="L47" s="1683"/>
    </row>
    <row r="48" spans="2:12" ht="15.75" hidden="1">
      <c r="B48" s="2455"/>
      <c r="C48" s="1691" t="s">
        <v>1240</v>
      </c>
      <c r="D48" s="1721">
        <v>99.37</v>
      </c>
      <c r="E48" s="1721">
        <v>99.97</v>
      </c>
      <c r="F48" s="1721">
        <v>99.67</v>
      </c>
      <c r="G48" s="1721">
        <v>98.795172413793082</v>
      </c>
      <c r="H48" s="1721">
        <v>99.395172413793105</v>
      </c>
      <c r="I48" s="1720">
        <v>99.095172413793094</v>
      </c>
      <c r="J48" s="1683"/>
      <c r="K48" s="1683"/>
      <c r="L48" s="1683"/>
    </row>
    <row r="49" spans="2:12" ht="15.75" hidden="1">
      <c r="B49" s="2455"/>
      <c r="C49" s="1691" t="s">
        <v>1239</v>
      </c>
      <c r="D49" s="1721">
        <v>99.13</v>
      </c>
      <c r="E49" s="1721">
        <v>99.73</v>
      </c>
      <c r="F49" s="1721">
        <v>99.43</v>
      </c>
      <c r="G49" s="1721">
        <v>100.75700000000002</v>
      </c>
      <c r="H49" s="1721">
        <v>101.357</v>
      </c>
      <c r="I49" s="1720">
        <v>101.05700000000002</v>
      </c>
      <c r="J49" s="1683"/>
      <c r="K49" s="1683"/>
      <c r="L49" s="1683"/>
    </row>
    <row r="50" spans="2:12" ht="15.75" hidden="1">
      <c r="B50" s="2455"/>
      <c r="C50" s="1691" t="s">
        <v>1413</v>
      </c>
      <c r="D50" s="1721">
        <v>99.31</v>
      </c>
      <c r="E50" s="1721">
        <v>99.91</v>
      </c>
      <c r="F50" s="1721">
        <v>99.61</v>
      </c>
      <c r="G50" s="1721">
        <v>98.53</v>
      </c>
      <c r="H50" s="1721">
        <v>99.13</v>
      </c>
      <c r="I50" s="1720">
        <v>98.83</v>
      </c>
      <c r="J50" s="1683"/>
      <c r="K50" s="1683"/>
      <c r="L50" s="1683"/>
    </row>
    <row r="51" spans="2:12" ht="15.75" hidden="1">
      <c r="B51" s="2455"/>
      <c r="C51" s="1691" t="s">
        <v>1237</v>
      </c>
      <c r="D51" s="1721">
        <v>100.45</v>
      </c>
      <c r="E51" s="1721">
        <v>101.05</v>
      </c>
      <c r="F51" s="1721">
        <v>100.75</v>
      </c>
      <c r="G51" s="1721">
        <v>99.253666666666689</v>
      </c>
      <c r="H51" s="1721">
        <v>99.853666666666655</v>
      </c>
      <c r="I51" s="1720">
        <v>99.553666666666672</v>
      </c>
      <c r="J51" s="1683"/>
      <c r="K51" s="1683"/>
      <c r="L51" s="1683"/>
    </row>
    <row r="52" spans="2:12" ht="15.75" hidden="1">
      <c r="B52" s="2455"/>
      <c r="C52" s="1691" t="s">
        <v>1236</v>
      </c>
      <c r="D52" s="1721">
        <v>99.4</v>
      </c>
      <c r="E52" s="1721">
        <v>100</v>
      </c>
      <c r="F52" s="1721">
        <v>99.7</v>
      </c>
      <c r="G52" s="1721">
        <v>99.667000000000002</v>
      </c>
      <c r="H52" s="1721">
        <v>100.26700000000001</v>
      </c>
      <c r="I52" s="1720">
        <v>99.967000000000013</v>
      </c>
      <c r="J52" s="1683"/>
      <c r="K52" s="1683"/>
      <c r="L52" s="1683"/>
    </row>
    <row r="53" spans="2:12" ht="15.75" hidden="1">
      <c r="B53" s="2455"/>
      <c r="C53" s="1691" t="s">
        <v>1235</v>
      </c>
      <c r="D53" s="1721">
        <v>102.16</v>
      </c>
      <c r="E53" s="1721">
        <v>102.76</v>
      </c>
      <c r="F53" s="1721">
        <v>102.46000000000001</v>
      </c>
      <c r="G53" s="1721">
        <v>100.94516129032259</v>
      </c>
      <c r="H53" s="1721">
        <v>101.54516129032258</v>
      </c>
      <c r="I53" s="1720">
        <v>101.24516129032259</v>
      </c>
      <c r="J53" s="1683"/>
      <c r="K53" s="1683"/>
      <c r="L53" s="1683"/>
    </row>
    <row r="54" spans="2:12" ht="15.75" hidden="1">
      <c r="B54" s="2455"/>
      <c r="C54" s="1691" t="s">
        <v>1412</v>
      </c>
      <c r="D54" s="1721">
        <v>102.2</v>
      </c>
      <c r="E54" s="1721">
        <v>102.8</v>
      </c>
      <c r="F54" s="1721">
        <v>102.5</v>
      </c>
      <c r="G54" s="1721">
        <v>101.78375</v>
      </c>
      <c r="H54" s="1721">
        <v>102.38374999999999</v>
      </c>
      <c r="I54" s="1720">
        <v>102.08374999999999</v>
      </c>
      <c r="J54" s="1683"/>
      <c r="K54" s="1683"/>
      <c r="L54" s="1683"/>
    </row>
    <row r="55" spans="2:12" ht="15.75" hidden="1">
      <c r="B55" s="2455"/>
      <c r="C55" s="1691" t="s">
        <v>1233</v>
      </c>
      <c r="D55" s="1719">
        <v>101.14</v>
      </c>
      <c r="E55" s="1719">
        <v>101.74</v>
      </c>
      <c r="F55" s="1719">
        <v>101.44</v>
      </c>
      <c r="G55" s="1719">
        <v>101.45258064516129</v>
      </c>
      <c r="H55" s="1719">
        <v>102.0525806451613</v>
      </c>
      <c r="I55" s="1718">
        <v>101.75258064516129</v>
      </c>
      <c r="J55" s="1683"/>
      <c r="K55" s="1683"/>
      <c r="L55" s="1683"/>
    </row>
    <row r="56" spans="2:12" ht="15.75" hidden="1">
      <c r="B56" s="2488"/>
      <c r="C56" s="1711" t="s">
        <v>1410</v>
      </c>
      <c r="D56" s="1717">
        <v>99.558333333333337</v>
      </c>
      <c r="E56" s="1717">
        <v>100.15833333333332</v>
      </c>
      <c r="F56" s="1717">
        <v>99.858333333333348</v>
      </c>
      <c r="G56" s="1717">
        <v>99.189275792547292</v>
      </c>
      <c r="H56" s="1717">
        <v>99.789275792547258</v>
      </c>
      <c r="I56" s="1716">
        <v>99.489275792547275</v>
      </c>
      <c r="J56" s="1683"/>
      <c r="K56" s="1683"/>
      <c r="L56" s="1683"/>
    </row>
    <row r="57" spans="2:12" ht="15.75">
      <c r="B57" s="2486" t="s">
        <v>142</v>
      </c>
      <c r="C57" s="1691" t="s">
        <v>1243</v>
      </c>
      <c r="D57" s="1715">
        <v>103.71</v>
      </c>
      <c r="E57" s="1715">
        <v>104.31</v>
      </c>
      <c r="F57" s="1715">
        <v>104.00999999999999</v>
      </c>
      <c r="G57" s="1715">
        <v>102.12375000000002</v>
      </c>
      <c r="H57" s="1715">
        <v>102.72375</v>
      </c>
      <c r="I57" s="1714">
        <v>102.42375000000001</v>
      </c>
      <c r="J57" s="1683"/>
      <c r="K57" s="1683"/>
      <c r="L57" s="1683"/>
    </row>
    <row r="58" spans="2:12" ht="15.75">
      <c r="B58" s="2455"/>
      <c r="C58" s="1691" t="s">
        <v>1242</v>
      </c>
      <c r="D58" s="1713">
        <v>105.92</v>
      </c>
      <c r="E58" s="1713">
        <v>106.52</v>
      </c>
      <c r="F58" s="1713">
        <v>106.22</v>
      </c>
      <c r="G58" s="1713">
        <v>105.59096774193547</v>
      </c>
      <c r="H58" s="1713">
        <v>106.19096774193549</v>
      </c>
      <c r="I58" s="1712">
        <v>105.89096774193548</v>
      </c>
      <c r="J58" s="1683"/>
      <c r="K58" s="1683"/>
      <c r="L58" s="1683"/>
    </row>
    <row r="59" spans="2:12" ht="15.75">
      <c r="B59" s="2455"/>
      <c r="C59" s="1691" t="s">
        <v>675</v>
      </c>
      <c r="D59" s="1713">
        <v>103.49</v>
      </c>
      <c r="E59" s="1713">
        <v>104.09</v>
      </c>
      <c r="F59" s="1713">
        <v>103.78999999999999</v>
      </c>
      <c r="G59" s="1713">
        <v>104.52666666666666</v>
      </c>
      <c r="H59" s="1713">
        <v>105.12666666666668</v>
      </c>
      <c r="I59" s="1712">
        <v>104.82666666666667</v>
      </c>
      <c r="J59" s="1683"/>
      <c r="K59" s="1683"/>
      <c r="L59" s="1683"/>
    </row>
    <row r="60" spans="2:12" ht="15.75">
      <c r="B60" s="2455"/>
      <c r="C60" s="1691" t="s">
        <v>1241</v>
      </c>
      <c r="D60" s="1713">
        <v>105.46</v>
      </c>
      <c r="E60" s="1713">
        <v>106.06</v>
      </c>
      <c r="F60" s="1713">
        <v>105.75999999999999</v>
      </c>
      <c r="G60" s="1713">
        <v>104.429</v>
      </c>
      <c r="H60" s="1713">
        <v>105.02900000000001</v>
      </c>
      <c r="I60" s="1712">
        <v>104.72900000000001</v>
      </c>
      <c r="J60" s="1683"/>
      <c r="K60" s="1683"/>
      <c r="L60" s="1683"/>
    </row>
    <row r="61" spans="2:12" ht="15.75">
      <c r="B61" s="2455"/>
      <c r="C61" s="1691" t="s">
        <v>1240</v>
      </c>
      <c r="D61" s="1713">
        <v>107</v>
      </c>
      <c r="E61" s="1713">
        <v>107.6</v>
      </c>
      <c r="F61" s="1713">
        <v>107.3</v>
      </c>
      <c r="G61" s="1713">
        <v>106.20206896551723</v>
      </c>
      <c r="H61" s="1713">
        <v>106.80206896551724</v>
      </c>
      <c r="I61" s="1712">
        <v>106.50206896551722</v>
      </c>
      <c r="J61" s="1683"/>
      <c r="K61" s="1685"/>
      <c r="L61" s="1683"/>
    </row>
    <row r="62" spans="2:12" ht="15.75">
      <c r="B62" s="2455"/>
      <c r="C62" s="1691" t="s">
        <v>1239</v>
      </c>
      <c r="D62" s="1713">
        <v>106.6</v>
      </c>
      <c r="E62" s="1713">
        <v>107.2</v>
      </c>
      <c r="F62" s="1713">
        <v>106.9</v>
      </c>
      <c r="G62" s="1713">
        <v>106.06200000000003</v>
      </c>
      <c r="H62" s="1713">
        <v>106.66199999999999</v>
      </c>
      <c r="I62" s="1712">
        <v>106.36200000000001</v>
      </c>
      <c r="J62" s="1683"/>
      <c r="K62" s="1685"/>
      <c r="L62" s="1683"/>
    </row>
    <row r="63" spans="2:12" ht="15.75">
      <c r="B63" s="2455"/>
      <c r="C63" s="1691" t="s">
        <v>1411</v>
      </c>
      <c r="D63" s="1713">
        <v>108.88</v>
      </c>
      <c r="E63" s="1713">
        <v>109.48</v>
      </c>
      <c r="F63" s="1713">
        <v>109.18</v>
      </c>
      <c r="G63" s="1713">
        <v>108.18586206896553</v>
      </c>
      <c r="H63" s="1713">
        <v>108.78586206896551</v>
      </c>
      <c r="I63" s="1712">
        <v>108.48586206896553</v>
      </c>
      <c r="J63" s="1683"/>
      <c r="K63" s="1685"/>
      <c r="L63" s="1683"/>
    </row>
    <row r="64" spans="2:12" ht="15.75">
      <c r="B64" s="2455"/>
      <c r="C64" s="1691" t="s">
        <v>1237</v>
      </c>
      <c r="D64" s="1713">
        <v>107.23</v>
      </c>
      <c r="E64" s="1713">
        <v>107.83</v>
      </c>
      <c r="F64" s="1713">
        <v>107.53</v>
      </c>
      <c r="G64" s="1713">
        <v>108.52000000000001</v>
      </c>
      <c r="H64" s="1713">
        <v>109.11999999999998</v>
      </c>
      <c r="I64" s="1712">
        <v>108.82</v>
      </c>
      <c r="J64" s="1683"/>
      <c r="K64" s="1685"/>
      <c r="L64" s="1683"/>
    </row>
    <row r="65" spans="2:12" ht="15.75">
      <c r="B65" s="2455"/>
      <c r="C65" s="1691" t="s">
        <v>1236</v>
      </c>
      <c r="D65" s="1713">
        <v>105.92</v>
      </c>
      <c r="E65" s="1713">
        <v>106.52</v>
      </c>
      <c r="F65" s="1713">
        <v>106.22</v>
      </c>
      <c r="G65" s="1713">
        <v>106.24066666666664</v>
      </c>
      <c r="H65" s="1713">
        <v>106.84066666666668</v>
      </c>
      <c r="I65" s="1712">
        <v>106.54066666666665</v>
      </c>
      <c r="J65" s="1683"/>
      <c r="K65" s="1685"/>
      <c r="L65" s="1683"/>
    </row>
    <row r="66" spans="2:12" ht="15.75">
      <c r="B66" s="2455"/>
      <c r="C66" s="1691" t="s">
        <v>1235</v>
      </c>
      <c r="D66" s="1713">
        <v>106.27</v>
      </c>
      <c r="E66" s="1713">
        <v>106.87</v>
      </c>
      <c r="F66" s="1713">
        <v>106.57</v>
      </c>
      <c r="G66" s="1713">
        <v>106.12741935483871</v>
      </c>
      <c r="H66" s="1713">
        <v>106.72741935483872</v>
      </c>
      <c r="I66" s="1712">
        <v>106.42741935483872</v>
      </c>
      <c r="J66" s="1683"/>
      <c r="K66" s="1685"/>
      <c r="L66" s="1683"/>
    </row>
    <row r="67" spans="2:12" ht="15.75">
      <c r="B67" s="2455"/>
      <c r="C67" s="1691" t="s">
        <v>1234</v>
      </c>
      <c r="D67" s="1690">
        <v>107.08</v>
      </c>
      <c r="E67" s="1690">
        <v>107.68</v>
      </c>
      <c r="F67" s="1690">
        <v>107.38</v>
      </c>
      <c r="G67" s="1690">
        <v>107.05187500000002</v>
      </c>
      <c r="H67" s="1690">
        <v>107.65187499999999</v>
      </c>
      <c r="I67" s="1689">
        <v>107.35187500000001</v>
      </c>
      <c r="J67" s="1683"/>
      <c r="K67" s="1685"/>
      <c r="L67" s="1683"/>
    </row>
    <row r="68" spans="2:12" ht="15.75">
      <c r="B68" s="2455"/>
      <c r="C68" s="1691" t="s">
        <v>1233</v>
      </c>
      <c r="D68" s="1690">
        <v>106.73</v>
      </c>
      <c r="E68" s="1690">
        <v>107.33</v>
      </c>
      <c r="F68" s="1690">
        <v>107.03</v>
      </c>
      <c r="G68" s="1690">
        <v>107.56193548387097</v>
      </c>
      <c r="H68" s="1690">
        <v>108.16193548387095</v>
      </c>
      <c r="I68" s="1689">
        <v>107.86193548387095</v>
      </c>
      <c r="J68" s="1683"/>
      <c r="K68" s="1683"/>
      <c r="L68" s="1685"/>
    </row>
    <row r="69" spans="2:12" ht="15.75">
      <c r="B69" s="2488"/>
      <c r="C69" s="1711" t="s">
        <v>1410</v>
      </c>
      <c r="D69" s="1710">
        <v>106.19083333333333</v>
      </c>
      <c r="E69" s="1710">
        <v>106.79083333333334</v>
      </c>
      <c r="F69" s="1710">
        <v>106.4908333333333</v>
      </c>
      <c r="G69" s="1710">
        <v>106.05185099570512</v>
      </c>
      <c r="H69" s="1710">
        <v>106.6518509957051</v>
      </c>
      <c r="I69" s="1709">
        <v>106.35185099570509</v>
      </c>
      <c r="J69" s="1683"/>
      <c r="K69" s="1683"/>
      <c r="L69" s="1683"/>
    </row>
    <row r="70" spans="2:12" ht="15.75">
      <c r="B70" s="2486" t="s">
        <v>143</v>
      </c>
      <c r="C70" s="1705" t="s">
        <v>1243</v>
      </c>
      <c r="D70" s="1704">
        <v>106.72</v>
      </c>
      <c r="E70" s="1704">
        <v>107.32</v>
      </c>
      <c r="F70" s="1704">
        <v>107.02</v>
      </c>
      <c r="G70" s="1704">
        <v>106.88593750000001</v>
      </c>
      <c r="H70" s="1704">
        <v>107.48593749999998</v>
      </c>
      <c r="I70" s="1708">
        <v>107.18593749999999</v>
      </c>
      <c r="J70" s="1683"/>
      <c r="K70" s="1683"/>
      <c r="L70" s="1683"/>
    </row>
    <row r="71" spans="2:12" ht="15.75">
      <c r="B71" s="2455"/>
      <c r="C71" s="1691" t="s">
        <v>1242</v>
      </c>
      <c r="D71" s="1690">
        <v>106.85</v>
      </c>
      <c r="E71" s="1690">
        <v>107.45</v>
      </c>
      <c r="F71" s="1690">
        <v>107.15</v>
      </c>
      <c r="G71" s="1690">
        <v>106.7274193548387</v>
      </c>
      <c r="H71" s="1690">
        <v>107.32741935483868</v>
      </c>
      <c r="I71" s="1689">
        <v>107.02741935483868</v>
      </c>
      <c r="J71" s="1683"/>
      <c r="K71" s="1683"/>
      <c r="L71" s="1683"/>
    </row>
    <row r="72" spans="2:12" ht="15.75">
      <c r="B72" s="2455"/>
      <c r="C72" s="1691" t="s">
        <v>675</v>
      </c>
      <c r="D72" s="1690">
        <v>106.49</v>
      </c>
      <c r="E72" s="1690">
        <v>107.09</v>
      </c>
      <c r="F72" s="1690">
        <v>106.78999999999999</v>
      </c>
      <c r="G72" s="1690">
        <v>106.43566666666669</v>
      </c>
      <c r="H72" s="1690">
        <v>107.03566666666666</v>
      </c>
      <c r="I72" s="1689">
        <v>106.73566666666667</v>
      </c>
      <c r="J72" s="1683"/>
      <c r="K72" s="1683"/>
      <c r="L72" s="1683"/>
    </row>
    <row r="73" spans="2:12" ht="15.75">
      <c r="B73" s="2455"/>
      <c r="C73" s="1691" t="s">
        <v>1241</v>
      </c>
      <c r="D73" s="1690">
        <v>107.31</v>
      </c>
      <c r="E73" s="1690">
        <v>107.91</v>
      </c>
      <c r="F73" s="1690">
        <v>107.61</v>
      </c>
      <c r="G73" s="1690">
        <v>106.61566666666667</v>
      </c>
      <c r="H73" s="1690">
        <v>107.21566666666668</v>
      </c>
      <c r="I73" s="1689">
        <v>106.91566666666668</v>
      </c>
      <c r="J73" s="1683"/>
      <c r="K73" s="1683"/>
      <c r="L73" s="1683"/>
    </row>
    <row r="74" spans="2:12" ht="15.75">
      <c r="B74" s="2455"/>
      <c r="C74" s="1691" t="s">
        <v>1240</v>
      </c>
      <c r="D74" s="1690">
        <v>107.7</v>
      </c>
      <c r="E74" s="1690">
        <v>108.3</v>
      </c>
      <c r="F74" s="1690">
        <v>108</v>
      </c>
      <c r="G74" s="1690">
        <v>108.59133333333332</v>
      </c>
      <c r="H74" s="1690">
        <v>109.19133333333333</v>
      </c>
      <c r="I74" s="1689">
        <v>108.89133333333334</v>
      </c>
      <c r="J74" s="1683"/>
      <c r="K74" s="1683"/>
      <c r="L74" s="1683"/>
    </row>
    <row r="75" spans="2:12" ht="15.75">
      <c r="B75" s="2455"/>
      <c r="C75" s="1691" t="s">
        <v>1239</v>
      </c>
      <c r="D75" s="1690">
        <v>108.54</v>
      </c>
      <c r="E75" s="1690">
        <v>109.14</v>
      </c>
      <c r="F75" s="1690">
        <v>108.84</v>
      </c>
      <c r="G75" s="1690">
        <v>108.4448275862069</v>
      </c>
      <c r="H75" s="1690">
        <v>109.04482758620691</v>
      </c>
      <c r="I75" s="1689">
        <v>108.7448275862069</v>
      </c>
      <c r="J75" s="1683"/>
      <c r="K75" s="1683"/>
      <c r="L75" s="1683"/>
    </row>
    <row r="76" spans="2:12" ht="15.75">
      <c r="B76" s="2455"/>
      <c r="C76" s="1691" t="s">
        <v>1238</v>
      </c>
      <c r="D76" s="1690">
        <v>106.63</v>
      </c>
      <c r="E76" s="1690">
        <v>107.23</v>
      </c>
      <c r="F76" s="1690">
        <v>106.93</v>
      </c>
      <c r="G76" s="1690">
        <v>108.20103448275863</v>
      </c>
      <c r="H76" s="1690">
        <v>108.80103448275862</v>
      </c>
      <c r="I76" s="1689">
        <v>108.50103448275863</v>
      </c>
      <c r="J76" s="1683"/>
      <c r="K76" s="1683"/>
      <c r="L76" s="1683"/>
    </row>
    <row r="77" spans="2:12" ht="15.75">
      <c r="B77" s="2455"/>
      <c r="C77" s="1691" t="s">
        <v>1237</v>
      </c>
      <c r="D77" s="1690">
        <v>106.27</v>
      </c>
      <c r="E77" s="1690">
        <v>106.87</v>
      </c>
      <c r="F77" s="1690">
        <v>106.57</v>
      </c>
      <c r="G77" s="1690">
        <v>106.642</v>
      </c>
      <c r="H77" s="1690">
        <v>107.242</v>
      </c>
      <c r="I77" s="1689">
        <v>106.94200000000001</v>
      </c>
      <c r="J77" s="1683"/>
      <c r="K77" s="1683"/>
      <c r="L77" s="1683"/>
    </row>
    <row r="78" spans="2:12" ht="15.75">
      <c r="B78" s="2455"/>
      <c r="C78" s="1691" t="s">
        <v>1236</v>
      </c>
      <c r="D78" s="1690">
        <v>103.1</v>
      </c>
      <c r="E78" s="1690">
        <v>103.7</v>
      </c>
      <c r="F78" s="1690">
        <v>103.4</v>
      </c>
      <c r="G78" s="1690">
        <v>103.90870967741935</v>
      </c>
      <c r="H78" s="1690">
        <v>104.50870967741933</v>
      </c>
      <c r="I78" s="1689">
        <v>104.20870967741934</v>
      </c>
      <c r="J78" s="1683"/>
      <c r="K78" s="1683"/>
      <c r="L78" s="1683"/>
    </row>
    <row r="79" spans="2:12" ht="15.75">
      <c r="B79" s="2455"/>
      <c r="C79" s="1691" t="s">
        <v>1235</v>
      </c>
      <c r="D79" s="1690">
        <v>102.61</v>
      </c>
      <c r="E79" s="1690">
        <v>103.21</v>
      </c>
      <c r="F79" s="1690">
        <v>102.91</v>
      </c>
      <c r="G79" s="1690">
        <v>102.69709677419354</v>
      </c>
      <c r="H79" s="1690">
        <v>103.29709677419355</v>
      </c>
      <c r="I79" s="1689">
        <v>102.99709677419355</v>
      </c>
      <c r="J79" s="1683"/>
      <c r="K79" s="1685"/>
      <c r="L79" s="1683"/>
    </row>
    <row r="80" spans="2:12" ht="15.75">
      <c r="B80" s="2455"/>
      <c r="C80" s="1691" t="s">
        <v>1234</v>
      </c>
      <c r="D80" s="1690">
        <v>102.77</v>
      </c>
      <c r="E80" s="1690">
        <v>103.37</v>
      </c>
      <c r="F80" s="1690">
        <v>103.07</v>
      </c>
      <c r="G80" s="1690">
        <v>102.82129032258065</v>
      </c>
      <c r="H80" s="1690">
        <v>103.42129032258065</v>
      </c>
      <c r="I80" s="1689">
        <v>103.12129032258065</v>
      </c>
      <c r="J80" s="1683"/>
      <c r="K80" s="1685"/>
      <c r="L80" s="1683"/>
    </row>
    <row r="81" spans="2:12" ht="15.75">
      <c r="B81" s="2455"/>
      <c r="C81" s="1703" t="s">
        <v>1233</v>
      </c>
      <c r="D81" s="1702">
        <v>102.86</v>
      </c>
      <c r="E81" s="1702">
        <v>103.46</v>
      </c>
      <c r="F81" s="1702">
        <v>103.16</v>
      </c>
      <c r="G81" s="1702">
        <v>102.97903225806451</v>
      </c>
      <c r="H81" s="1702">
        <v>103.57903225806453</v>
      </c>
      <c r="I81" s="1701">
        <v>103.27903225806452</v>
      </c>
      <c r="J81" s="1683"/>
      <c r="K81" s="1685"/>
      <c r="L81" s="1685"/>
    </row>
    <row r="82" spans="2:12" ht="16.5" thickBot="1">
      <c r="B82" s="2456"/>
      <c r="C82" s="1707" t="s">
        <v>1410</v>
      </c>
      <c r="D82" s="1706">
        <v>105.65416666666665</v>
      </c>
      <c r="E82" s="1706">
        <v>106.25416666666668</v>
      </c>
      <c r="F82" s="1706">
        <v>105.95416666666667</v>
      </c>
      <c r="G82" s="1706">
        <v>105.91250121856073</v>
      </c>
      <c r="H82" s="1706">
        <v>106.51250121856073</v>
      </c>
      <c r="I82" s="1695">
        <v>106.21250121856076</v>
      </c>
      <c r="J82" s="1683"/>
      <c r="K82" s="1685"/>
      <c r="L82" s="1685"/>
    </row>
    <row r="83" spans="2:12" ht="16.5" thickTop="1">
      <c r="B83" s="2454" t="s">
        <v>45</v>
      </c>
      <c r="C83" s="1705" t="s">
        <v>1243</v>
      </c>
      <c r="D83" s="1704">
        <v>102.29</v>
      </c>
      <c r="E83" s="1704">
        <v>102.89</v>
      </c>
      <c r="F83" s="1704">
        <v>102.59</v>
      </c>
      <c r="G83" s="1704">
        <v>102.28999999999998</v>
      </c>
      <c r="H83" s="1704">
        <v>102.89000000000001</v>
      </c>
      <c r="I83" s="1689">
        <v>102.59</v>
      </c>
      <c r="J83" s="1683"/>
      <c r="K83" s="1685"/>
      <c r="L83" s="1685"/>
    </row>
    <row r="84" spans="2:12" ht="15.75">
      <c r="B84" s="2455"/>
      <c r="C84" s="1691" t="s">
        <v>1242</v>
      </c>
      <c r="D84" s="1690">
        <v>102.22</v>
      </c>
      <c r="E84" s="1690">
        <v>102.82</v>
      </c>
      <c r="F84" s="1690">
        <v>102.52</v>
      </c>
      <c r="G84" s="1690">
        <v>102.15354838709678</v>
      </c>
      <c r="H84" s="1690">
        <v>102.75354838709676</v>
      </c>
      <c r="I84" s="1689">
        <v>102.45354838709676</v>
      </c>
      <c r="J84" s="1683"/>
      <c r="K84" s="1685"/>
      <c r="L84" s="1685"/>
    </row>
    <row r="85" spans="2:12" ht="15.75">
      <c r="B85" s="2455"/>
      <c r="C85" s="1691" t="s">
        <v>675</v>
      </c>
      <c r="D85" s="1690">
        <v>103.29</v>
      </c>
      <c r="E85" s="1690">
        <v>103.89</v>
      </c>
      <c r="F85" s="1690">
        <v>103.59</v>
      </c>
      <c r="G85" s="1690">
        <v>103.68709677419353</v>
      </c>
      <c r="H85" s="1690">
        <v>104.28709677419357</v>
      </c>
      <c r="I85" s="1689">
        <v>103.98709677419356</v>
      </c>
      <c r="J85" s="1683"/>
      <c r="K85" s="1685"/>
      <c r="L85" s="1685"/>
    </row>
    <row r="86" spans="2:12" ht="15.75">
      <c r="B86" s="2455"/>
      <c r="C86" s="1691" t="s">
        <v>1241</v>
      </c>
      <c r="D86" s="1690">
        <v>104.04</v>
      </c>
      <c r="E86" s="1690">
        <v>104.64</v>
      </c>
      <c r="F86" s="1690">
        <v>104.34</v>
      </c>
      <c r="G86" s="1690">
        <v>103.63419354838709</v>
      </c>
      <c r="H86" s="1690">
        <v>104.23419354838707</v>
      </c>
      <c r="I86" s="1689">
        <v>103.93419354838707</v>
      </c>
      <c r="J86" s="1683"/>
      <c r="K86" s="1685"/>
      <c r="L86" s="1685"/>
    </row>
    <row r="87" spans="2:12" ht="15.75">
      <c r="B87" s="2455"/>
      <c r="C87" s="1691" t="s">
        <v>1240</v>
      </c>
      <c r="D87" s="1690">
        <v>102.65</v>
      </c>
      <c r="E87" s="1690">
        <v>103.25</v>
      </c>
      <c r="F87" s="1690">
        <v>102.95</v>
      </c>
      <c r="G87" s="1690">
        <v>103.08379310344827</v>
      </c>
      <c r="H87" s="1690">
        <v>103.68379310344827</v>
      </c>
      <c r="I87" s="1689">
        <v>103.38379310344827</v>
      </c>
      <c r="J87" s="1683"/>
      <c r="K87" s="1685"/>
      <c r="L87" s="1685"/>
    </row>
    <row r="88" spans="2:12" ht="15.75">
      <c r="B88" s="2455"/>
      <c r="C88" s="1691" t="s">
        <v>1239</v>
      </c>
      <c r="D88" s="1690">
        <v>101.52</v>
      </c>
      <c r="E88" s="1690">
        <v>102.12</v>
      </c>
      <c r="F88" s="1690">
        <v>101.82</v>
      </c>
      <c r="G88" s="1690">
        <v>101.83166666666668</v>
      </c>
      <c r="H88" s="1690">
        <v>102.43166666666666</v>
      </c>
      <c r="I88" s="1689">
        <v>102.13166666666666</v>
      </c>
      <c r="J88" s="1683"/>
      <c r="K88" s="1685"/>
      <c r="L88" s="1685"/>
    </row>
    <row r="89" spans="2:12" ht="15.75">
      <c r="B89" s="2455"/>
      <c r="C89" s="1691" t="s">
        <v>1238</v>
      </c>
      <c r="D89" s="1690">
        <v>102.74</v>
      </c>
      <c r="E89" s="1690">
        <v>103.34</v>
      </c>
      <c r="F89" s="1690">
        <v>103.03999999999999</v>
      </c>
      <c r="G89" s="1690">
        <v>101.93551724137932</v>
      </c>
      <c r="H89" s="1690">
        <v>102.5355172413793</v>
      </c>
      <c r="I89" s="1689">
        <v>102.23551724137931</v>
      </c>
      <c r="J89" s="1683"/>
      <c r="K89" s="1685"/>
      <c r="L89" s="1685"/>
    </row>
    <row r="90" spans="2:12" ht="15.75">
      <c r="B90" s="2455"/>
      <c r="C90" s="1691" t="s">
        <v>1237</v>
      </c>
      <c r="D90" s="1690">
        <v>103.53</v>
      </c>
      <c r="E90" s="1690">
        <v>104.13</v>
      </c>
      <c r="F90" s="1690">
        <v>103.83</v>
      </c>
      <c r="G90" s="1690">
        <v>103.34766666666668</v>
      </c>
      <c r="H90" s="1690">
        <v>103.94766666666668</v>
      </c>
      <c r="I90" s="1689">
        <v>103.64766666666668</v>
      </c>
      <c r="J90" s="1683"/>
      <c r="K90" s="1685"/>
      <c r="L90" s="1685"/>
    </row>
    <row r="91" spans="2:12" ht="15.75">
      <c r="B91" s="2455"/>
      <c r="C91" s="1691" t="s">
        <v>1236</v>
      </c>
      <c r="D91" s="1690">
        <v>104.12</v>
      </c>
      <c r="E91" s="1690">
        <v>104.72</v>
      </c>
      <c r="F91" s="1690">
        <v>104.42</v>
      </c>
      <c r="G91" s="1690">
        <v>103.79666666666668</v>
      </c>
      <c r="H91" s="1690">
        <v>104.39666666666666</v>
      </c>
      <c r="I91" s="1689">
        <v>104.09666666666666</v>
      </c>
      <c r="J91" s="1683"/>
      <c r="K91" s="1685"/>
      <c r="L91" s="1685"/>
    </row>
    <row r="92" spans="2:12" ht="15.75">
      <c r="B92" s="2455"/>
      <c r="C92" s="1691" t="s">
        <v>1235</v>
      </c>
      <c r="D92" s="1690">
        <v>107.43</v>
      </c>
      <c r="E92" s="1690">
        <v>108.03</v>
      </c>
      <c r="F92" s="1690">
        <v>107.73</v>
      </c>
      <c r="G92" s="1690">
        <v>106.08032258064517</v>
      </c>
      <c r="H92" s="1690">
        <v>106.68032258064517</v>
      </c>
      <c r="I92" s="1689">
        <v>106.38032258064517</v>
      </c>
      <c r="J92" s="1685"/>
      <c r="K92" s="1685"/>
      <c r="L92" s="1685"/>
    </row>
    <row r="93" spans="2:12" ht="15.75">
      <c r="B93" s="2455"/>
      <c r="C93" s="1691" t="s">
        <v>1234</v>
      </c>
      <c r="D93" s="1690">
        <v>107.94</v>
      </c>
      <c r="E93" s="1690">
        <v>108.54</v>
      </c>
      <c r="F93" s="1690">
        <v>108.24000000000001</v>
      </c>
      <c r="G93" s="1690">
        <v>107.88774193548387</v>
      </c>
      <c r="H93" s="1690">
        <v>108.48774193548388</v>
      </c>
      <c r="I93" s="1689">
        <v>108.18774193548387</v>
      </c>
      <c r="J93" s="1685"/>
      <c r="K93" s="1685"/>
      <c r="L93" s="1685"/>
    </row>
    <row r="94" spans="2:12" ht="15.75">
      <c r="B94" s="2455"/>
      <c r="C94" s="1703" t="s">
        <v>1233</v>
      </c>
      <c r="D94" s="1702">
        <v>109.34</v>
      </c>
      <c r="E94" s="1702">
        <v>109.94</v>
      </c>
      <c r="F94" s="1702">
        <v>109.64</v>
      </c>
      <c r="G94" s="1702">
        <v>109.14781249999999</v>
      </c>
      <c r="H94" s="1702">
        <v>109.74781249999999</v>
      </c>
      <c r="I94" s="1701">
        <v>109.4478125</v>
      </c>
      <c r="J94" s="1685"/>
      <c r="K94" s="1685"/>
      <c r="L94" s="1683"/>
    </row>
    <row r="95" spans="2:12" ht="16.5" thickBot="1">
      <c r="B95" s="2456"/>
      <c r="C95" s="1697" t="s">
        <v>1410</v>
      </c>
      <c r="D95" s="1696">
        <v>104.25916666666666</v>
      </c>
      <c r="E95" s="1696">
        <v>104.85916666666668</v>
      </c>
      <c r="F95" s="1696">
        <v>104.55916666666668</v>
      </c>
      <c r="G95" s="1696">
        <v>104.07300217255283</v>
      </c>
      <c r="H95" s="1696">
        <v>104.67300217255281</v>
      </c>
      <c r="I95" s="1695">
        <v>104.37300217255284</v>
      </c>
      <c r="J95" s="1683"/>
      <c r="K95" s="1685"/>
      <c r="L95" s="1683"/>
    </row>
    <row r="96" spans="2:12" ht="16.5" thickTop="1">
      <c r="B96" s="2454" t="s">
        <v>44</v>
      </c>
      <c r="C96" s="1691" t="s">
        <v>1243</v>
      </c>
      <c r="D96" s="1690">
        <v>111.54</v>
      </c>
      <c r="E96" s="1690">
        <v>112.14</v>
      </c>
      <c r="F96" s="1690">
        <v>111.84</v>
      </c>
      <c r="G96" s="1690">
        <v>109.83064516129029</v>
      </c>
      <c r="H96" s="1690">
        <v>110.43064516129036</v>
      </c>
      <c r="I96" s="1689">
        <v>110.13064516129032</v>
      </c>
      <c r="J96" s="1685"/>
      <c r="K96" s="1685"/>
      <c r="L96" s="1683"/>
    </row>
    <row r="97" spans="2:12" ht="15.75">
      <c r="B97" s="2455"/>
      <c r="C97" s="1691" t="s">
        <v>1242</v>
      </c>
      <c r="D97" s="1690">
        <v>114.66</v>
      </c>
      <c r="E97" s="1690">
        <v>115.26</v>
      </c>
      <c r="F97" s="1690">
        <v>114.96000000000001</v>
      </c>
      <c r="G97" s="1690">
        <v>113.2225806451613</v>
      </c>
      <c r="H97" s="1690">
        <v>113.8225806451613</v>
      </c>
      <c r="I97" s="1689">
        <v>113.5225806451613</v>
      </c>
      <c r="J97" s="1683"/>
      <c r="K97" s="1685"/>
      <c r="L97" s="1685"/>
    </row>
    <row r="98" spans="2:12" ht="15.75">
      <c r="B98" s="2455"/>
      <c r="C98" s="1691" t="s">
        <v>675</v>
      </c>
      <c r="D98" s="1690">
        <v>117.24</v>
      </c>
      <c r="E98" s="1690">
        <v>117.84</v>
      </c>
      <c r="F98" s="1690">
        <v>117.53999999999999</v>
      </c>
      <c r="G98" s="1690">
        <v>116.63032258064518</v>
      </c>
      <c r="H98" s="1690">
        <v>117.23032258064515</v>
      </c>
      <c r="I98" s="1689">
        <v>116.93032258064517</v>
      </c>
      <c r="J98" s="1683"/>
      <c r="K98" s="1685"/>
      <c r="L98" s="1685"/>
    </row>
    <row r="99" spans="2:12" ht="15.75">
      <c r="B99" s="2455"/>
      <c r="C99" s="1691" t="s">
        <v>1241</v>
      </c>
      <c r="D99" s="1690">
        <v>114.88</v>
      </c>
      <c r="E99" s="1690">
        <v>115.48</v>
      </c>
      <c r="F99" s="1690">
        <v>115.18</v>
      </c>
      <c r="G99" s="1690">
        <v>116.63066666666667</v>
      </c>
      <c r="H99" s="1690">
        <v>117.23066666666665</v>
      </c>
      <c r="I99" s="1689">
        <v>116.93066666666667</v>
      </c>
      <c r="J99" s="1683"/>
      <c r="K99" s="1685"/>
      <c r="L99" s="1685"/>
    </row>
    <row r="100" spans="2:12" ht="15.75">
      <c r="B100" s="2455"/>
      <c r="C100" s="1691" t="s">
        <v>1240</v>
      </c>
      <c r="D100" s="1690">
        <v>114.74</v>
      </c>
      <c r="E100" s="1690">
        <v>115.34</v>
      </c>
      <c r="F100" s="1690">
        <v>115.03999999999999</v>
      </c>
      <c r="G100" s="1690">
        <v>113.22</v>
      </c>
      <c r="H100" s="1690">
        <v>113.82</v>
      </c>
      <c r="I100" s="1689">
        <v>113.52</v>
      </c>
      <c r="J100" s="1683"/>
      <c r="K100" s="1685"/>
      <c r="L100" s="1685"/>
    </row>
    <row r="101" spans="2:12" ht="15.75">
      <c r="B101" s="2455"/>
      <c r="C101" s="1691" t="s">
        <v>1239</v>
      </c>
      <c r="D101" s="1690">
        <v>112.48</v>
      </c>
      <c r="E101" s="1690">
        <v>113.08</v>
      </c>
      <c r="F101" s="1690">
        <v>112.78</v>
      </c>
      <c r="G101" s="1690">
        <v>112.12</v>
      </c>
      <c r="H101" s="1690">
        <v>112.72</v>
      </c>
      <c r="I101" s="1689">
        <v>112.42</v>
      </c>
      <c r="J101" s="1683"/>
      <c r="K101" s="1685"/>
      <c r="L101" s="1685"/>
    </row>
    <row r="102" spans="2:12" ht="15.75">
      <c r="B102" s="2455"/>
      <c r="C102" s="1691" t="s">
        <v>1238</v>
      </c>
      <c r="D102" s="1690">
        <v>113.58</v>
      </c>
      <c r="E102" s="1690">
        <v>114.18</v>
      </c>
      <c r="F102" s="1690">
        <v>113.88</v>
      </c>
      <c r="G102" s="1690">
        <v>113.69379310344827</v>
      </c>
      <c r="H102" s="1690">
        <v>114.29379310344828</v>
      </c>
      <c r="I102" s="1689">
        <v>113.99379310344827</v>
      </c>
      <c r="J102" s="1683"/>
      <c r="K102" s="1685"/>
      <c r="L102" s="1685"/>
    </row>
    <row r="103" spans="2:12" ht="15.75">
      <c r="B103" s="2455"/>
      <c r="C103" s="1691" t="s">
        <v>1237</v>
      </c>
      <c r="D103" s="1690">
        <v>110.96</v>
      </c>
      <c r="E103" s="1690">
        <v>111.56</v>
      </c>
      <c r="F103" s="1690">
        <v>111.25999999999999</v>
      </c>
      <c r="G103" s="1690">
        <v>112.92</v>
      </c>
      <c r="H103" s="1690">
        <v>113.52</v>
      </c>
      <c r="I103" s="1689">
        <v>113.22</v>
      </c>
      <c r="J103" s="1683"/>
      <c r="K103" s="1685"/>
      <c r="L103" s="1685"/>
    </row>
    <row r="104" spans="2:12" ht="15.75">
      <c r="B104" s="2455"/>
      <c r="C104" s="1691" t="s">
        <v>1236</v>
      </c>
      <c r="D104" s="1690">
        <v>110.35</v>
      </c>
      <c r="E104" s="1690">
        <v>110.95</v>
      </c>
      <c r="F104" s="1690">
        <v>110.65</v>
      </c>
      <c r="G104" s="1690">
        <v>110.18</v>
      </c>
      <c r="H104" s="1690">
        <v>110.78</v>
      </c>
      <c r="I104" s="1689">
        <v>110.48</v>
      </c>
      <c r="J104" s="1683"/>
      <c r="K104" s="1685"/>
      <c r="L104" s="1685"/>
    </row>
    <row r="105" spans="2:12" ht="15.75">
      <c r="B105" s="2455"/>
      <c r="C105" s="1691" t="s">
        <v>1235</v>
      </c>
      <c r="D105" s="1690">
        <v>112.56</v>
      </c>
      <c r="E105" s="1690">
        <v>113.16</v>
      </c>
      <c r="F105" s="1690">
        <v>112.86</v>
      </c>
      <c r="G105" s="1690">
        <v>111.12</v>
      </c>
      <c r="H105" s="1690">
        <v>111.72</v>
      </c>
      <c r="I105" s="1689">
        <v>111.42</v>
      </c>
      <c r="J105" s="1683"/>
      <c r="K105" s="1685"/>
      <c r="L105" s="1685"/>
    </row>
    <row r="106" spans="2:12" ht="15.75">
      <c r="B106" s="2455"/>
      <c r="C106" s="1700" t="s">
        <v>1234</v>
      </c>
      <c r="D106" s="1699">
        <v>111.39</v>
      </c>
      <c r="E106" s="1699">
        <v>111.99</v>
      </c>
      <c r="F106" s="1699">
        <v>111.69</v>
      </c>
      <c r="G106" s="1699">
        <v>111.22</v>
      </c>
      <c r="H106" s="1699">
        <v>111.82</v>
      </c>
      <c r="I106" s="1698">
        <v>111.52</v>
      </c>
      <c r="J106" s="1685"/>
      <c r="K106" s="1685"/>
      <c r="L106" s="1685"/>
    </row>
    <row r="107" spans="2:12" ht="15.75">
      <c r="B107" s="2455"/>
      <c r="C107" s="1700" t="s">
        <v>1233</v>
      </c>
      <c r="D107" s="1699">
        <v>109.36</v>
      </c>
      <c r="E107" s="1699">
        <v>109.96</v>
      </c>
      <c r="F107" s="1699">
        <v>109.66</v>
      </c>
      <c r="G107" s="1699">
        <v>110.17</v>
      </c>
      <c r="H107" s="1699">
        <v>110.77</v>
      </c>
      <c r="I107" s="1698">
        <v>110.47</v>
      </c>
      <c r="J107" s="1685"/>
      <c r="K107" s="1685"/>
      <c r="L107" s="1685"/>
    </row>
    <row r="108" spans="2:12" ht="16.5" thickBot="1">
      <c r="B108" s="2456"/>
      <c r="C108" s="1697" t="s">
        <v>1410</v>
      </c>
      <c r="D108" s="1696">
        <v>112.81166666666667</v>
      </c>
      <c r="E108" s="1696">
        <v>113.41166666666669</v>
      </c>
      <c r="F108" s="1696">
        <v>113.11166666666668</v>
      </c>
      <c r="G108" s="1696">
        <v>112.57983401310099</v>
      </c>
      <c r="H108" s="1696">
        <v>113.17983401310096</v>
      </c>
      <c r="I108" s="1695">
        <v>112.87983401310099</v>
      </c>
      <c r="J108" s="1685"/>
      <c r="K108" s="1685"/>
      <c r="L108" s="1685"/>
    </row>
    <row r="109" spans="2:12" ht="16.5" thickTop="1">
      <c r="B109" s="2454" t="s">
        <v>56</v>
      </c>
      <c r="C109" s="1694" t="s">
        <v>1243</v>
      </c>
      <c r="D109" s="1693">
        <v>113.55</v>
      </c>
      <c r="E109" s="1693">
        <v>114.15</v>
      </c>
      <c r="F109" s="1693">
        <v>113.85</v>
      </c>
      <c r="G109" s="1693">
        <v>111.26</v>
      </c>
      <c r="H109" s="1693">
        <v>111.86</v>
      </c>
      <c r="I109" s="1692">
        <v>111.56</v>
      </c>
      <c r="J109" s="1685"/>
      <c r="K109" s="1685"/>
      <c r="L109" s="1685"/>
    </row>
    <row r="110" spans="2:12" ht="15.75">
      <c r="B110" s="2455"/>
      <c r="C110" s="1691" t="s">
        <v>1242</v>
      </c>
      <c r="D110" s="1690">
        <v>114.26</v>
      </c>
      <c r="E110" s="1690">
        <v>114.86</v>
      </c>
      <c r="F110" s="1690">
        <v>114.56</v>
      </c>
      <c r="G110" s="1690">
        <v>114.21</v>
      </c>
      <c r="H110" s="1690">
        <v>114.81</v>
      </c>
      <c r="I110" s="1689">
        <v>114.50999999999999</v>
      </c>
      <c r="J110" s="1685"/>
      <c r="K110" s="1685"/>
      <c r="L110" s="1685"/>
    </row>
    <row r="111" spans="2:12" ht="15.75">
      <c r="B111" s="2455"/>
      <c r="C111" s="1691" t="s">
        <v>675</v>
      </c>
      <c r="D111" s="1690">
        <v>114</v>
      </c>
      <c r="E111" s="1690">
        <v>114.6</v>
      </c>
      <c r="F111" s="1690">
        <v>114.3</v>
      </c>
      <c r="G111" s="1690">
        <v>113.34</v>
      </c>
      <c r="H111" s="1690">
        <v>113.94</v>
      </c>
      <c r="I111" s="1689">
        <v>113.64</v>
      </c>
      <c r="J111" s="1685"/>
      <c r="K111" s="1685"/>
      <c r="L111" s="1685"/>
    </row>
    <row r="112" spans="2:12" ht="15.75">
      <c r="B112" s="2455"/>
      <c r="C112" s="1691" t="s">
        <v>1241</v>
      </c>
      <c r="D112" s="1690">
        <v>114.56</v>
      </c>
      <c r="E112" s="1690">
        <v>115.16</v>
      </c>
      <c r="F112" s="1690">
        <v>114.86</v>
      </c>
      <c r="G112" s="1690">
        <v>113.48</v>
      </c>
      <c r="H112" s="1690">
        <v>114.08</v>
      </c>
      <c r="I112" s="1689">
        <v>113.78</v>
      </c>
      <c r="J112" s="1685"/>
      <c r="K112" s="1685"/>
      <c r="L112" s="1685"/>
    </row>
    <row r="113" spans="2:12" ht="16.5" thickBot="1">
      <c r="B113" s="2456"/>
      <c r="C113" s="1688" t="s">
        <v>1240</v>
      </c>
      <c r="D113" s="1687">
        <v>113</v>
      </c>
      <c r="E113" s="1687">
        <v>113.6</v>
      </c>
      <c r="F113" s="1687">
        <v>113.3</v>
      </c>
      <c r="G113" s="1687">
        <v>113.99733333333334</v>
      </c>
      <c r="H113" s="1687">
        <v>114.59733333333332</v>
      </c>
      <c r="I113" s="1686">
        <v>114.29733333333334</v>
      </c>
      <c r="J113" s="1685"/>
      <c r="K113" s="1685"/>
      <c r="L113" s="1685"/>
    </row>
    <row r="114" spans="2:12" ht="16.5" thickTop="1">
      <c r="B114" s="2457" t="s">
        <v>1409</v>
      </c>
      <c r="C114" s="2457"/>
      <c r="D114" s="2457"/>
      <c r="E114" s="2457"/>
      <c r="F114" s="2457"/>
      <c r="G114" s="2457"/>
      <c r="H114" s="1684"/>
      <c r="I114" s="1684"/>
      <c r="J114" s="1683"/>
      <c r="K114" s="1683"/>
      <c r="L114" s="1683"/>
    </row>
    <row r="115" spans="2:12" ht="15.75">
      <c r="B115" s="2318" t="s">
        <v>1408</v>
      </c>
      <c r="C115" s="2318"/>
      <c r="D115" s="2318"/>
      <c r="E115" s="2318"/>
      <c r="F115" s="2318"/>
      <c r="G115" s="2318"/>
      <c r="H115" s="2318"/>
      <c r="I115" s="2318"/>
      <c r="J115" s="2318"/>
      <c r="K115" s="2318"/>
      <c r="L115" s="2318"/>
    </row>
    <row r="116" spans="2:12" ht="15.75">
      <c r="B116" s="2318" t="s">
        <v>104</v>
      </c>
      <c r="C116" s="2318"/>
      <c r="D116" s="2318"/>
      <c r="E116" s="2318"/>
      <c r="F116" s="2318"/>
      <c r="G116" s="2318"/>
      <c r="H116" s="2318"/>
      <c r="I116" s="2318"/>
      <c r="J116" s="2318"/>
      <c r="K116" s="2318"/>
      <c r="L116" s="2318"/>
    </row>
    <row r="117" spans="2:12" ht="16.5" thickBot="1">
      <c r="B117" s="1107"/>
      <c r="C117" s="1107"/>
      <c r="D117" s="1107"/>
      <c r="E117" s="1107"/>
      <c r="F117" s="1107"/>
      <c r="G117" s="1107"/>
      <c r="H117" s="1107"/>
      <c r="I117" s="1107"/>
      <c r="J117" s="861"/>
      <c r="K117" s="861"/>
      <c r="L117" s="861"/>
    </row>
    <row r="118" spans="2:12" ht="15.75" thickTop="1">
      <c r="B118" s="2459"/>
      <c r="C118" s="2462" t="s">
        <v>1393</v>
      </c>
      <c r="D118" s="2463"/>
      <c r="E118" s="2464"/>
      <c r="F118" s="2462" t="s">
        <v>244</v>
      </c>
      <c r="G118" s="2463"/>
      <c r="H118" s="2464"/>
      <c r="I118" s="2470" t="s">
        <v>955</v>
      </c>
      <c r="J118" s="2471"/>
      <c r="K118" s="2471"/>
      <c r="L118" s="2472"/>
    </row>
    <row r="119" spans="2:12">
      <c r="B119" s="2460"/>
      <c r="C119" s="2465"/>
      <c r="D119" s="2466"/>
      <c r="E119" s="2467"/>
      <c r="F119" s="2465"/>
      <c r="G119" s="2466"/>
      <c r="H119" s="2467"/>
      <c r="I119" s="2473" t="s">
        <v>1407</v>
      </c>
      <c r="J119" s="2474"/>
      <c r="K119" s="2473" t="s">
        <v>1406</v>
      </c>
      <c r="L119" s="2475"/>
    </row>
    <row r="120" spans="2:12">
      <c r="B120" s="2461"/>
      <c r="C120" s="1681">
        <v>2017</v>
      </c>
      <c r="D120" s="1681">
        <v>2018</v>
      </c>
      <c r="E120" s="1681">
        <v>2019</v>
      </c>
      <c r="F120" s="1681">
        <v>2017</v>
      </c>
      <c r="G120" s="1681">
        <v>2018</v>
      </c>
      <c r="H120" s="1681">
        <v>2019</v>
      </c>
      <c r="I120" s="1682">
        <v>2018</v>
      </c>
      <c r="J120" s="1682">
        <v>2019</v>
      </c>
      <c r="K120" s="1681">
        <v>2018</v>
      </c>
      <c r="L120" s="1680">
        <v>2019</v>
      </c>
    </row>
    <row r="121" spans="2:12">
      <c r="B121" s="1679" t="s">
        <v>1405</v>
      </c>
      <c r="C121" s="1678">
        <v>47.89</v>
      </c>
      <c r="D121" s="1678">
        <v>71.03</v>
      </c>
      <c r="E121" s="1678">
        <v>65.87</v>
      </c>
      <c r="F121" s="1677">
        <v>63.81</v>
      </c>
      <c r="G121" s="1677">
        <v>58.56</v>
      </c>
      <c r="H121" s="1677">
        <v>68.040000000000006</v>
      </c>
      <c r="I121" s="1676">
        <v>48.319064522864892</v>
      </c>
      <c r="J121" s="1676">
        <v>-7.2645361115021672</v>
      </c>
      <c r="K121" s="1676">
        <v>-8.2275505406676075</v>
      </c>
      <c r="L121" s="1675">
        <v>16.188524590163937</v>
      </c>
    </row>
    <row r="122" spans="2:12" ht="15.75" thickBot="1">
      <c r="B122" s="1674" t="s">
        <v>1404</v>
      </c>
      <c r="C122" s="1673">
        <v>1230.3</v>
      </c>
      <c r="D122" s="1673">
        <v>1241.0999999999999</v>
      </c>
      <c r="E122" s="1673">
        <v>1409.85</v>
      </c>
      <c r="F122" s="1673">
        <v>1254.5999999999999</v>
      </c>
      <c r="G122" s="1673">
        <v>1235.3499999999999</v>
      </c>
      <c r="H122" s="1673">
        <v>1477.9</v>
      </c>
      <c r="I122" s="1672">
        <v>0.87783467446965346</v>
      </c>
      <c r="J122" s="1672">
        <v>13.596809282088458</v>
      </c>
      <c r="K122" s="1672">
        <v>-1.5343535788299079</v>
      </c>
      <c r="L122" s="1671">
        <v>19.634111790180924</v>
      </c>
    </row>
    <row r="123" spans="2:12" ht="15.75" thickTop="1">
      <c r="B123" s="2468" t="s">
        <v>1403</v>
      </c>
      <c r="C123" s="2468"/>
      <c r="D123" s="2468"/>
      <c r="E123" s="2468"/>
      <c r="F123" s="2468"/>
      <c r="G123" s="861"/>
      <c r="H123" s="861"/>
      <c r="I123" s="861"/>
      <c r="J123" s="861"/>
      <c r="K123" s="861"/>
      <c r="L123" s="861"/>
    </row>
    <row r="124" spans="2:12">
      <c r="B124" s="2469" t="s">
        <v>1402</v>
      </c>
      <c r="C124" s="2469"/>
      <c r="D124" s="2469"/>
      <c r="E124" s="2469"/>
      <c r="F124" s="2469"/>
      <c r="G124" s="2469"/>
      <c r="H124" s="861" t="s">
        <v>1401</v>
      </c>
      <c r="I124" s="872"/>
      <c r="J124" s="872"/>
      <c r="K124" s="950"/>
    </row>
    <row r="125" spans="2:12">
      <c r="B125" s="2469" t="s">
        <v>1400</v>
      </c>
      <c r="C125" s="2469"/>
      <c r="D125" s="2469"/>
      <c r="E125" s="2469"/>
      <c r="F125" s="2469"/>
      <c r="G125" s="2469"/>
      <c r="H125" s="2469"/>
      <c r="I125" s="2469"/>
      <c r="J125" s="2469"/>
      <c r="K125" s="2469"/>
      <c r="L125" s="950"/>
    </row>
    <row r="126" spans="2:12">
      <c r="B126" s="2458" t="s">
        <v>1399</v>
      </c>
      <c r="C126" s="2458"/>
      <c r="D126" s="2458"/>
      <c r="E126" s="2458"/>
      <c r="F126" s="2458"/>
      <c r="G126" s="861"/>
      <c r="H126" s="861"/>
      <c r="I126" s="872"/>
      <c r="J126" s="872"/>
      <c r="K126" s="861"/>
      <c r="L126" s="861"/>
    </row>
  </sheetData>
  <mergeCells count="28">
    <mergeCell ref="B70:B82"/>
    <mergeCell ref="B5:B17"/>
    <mergeCell ref="B18:B30"/>
    <mergeCell ref="B31:B43"/>
    <mergeCell ref="B44:B56"/>
    <mergeCell ref="B57:B69"/>
    <mergeCell ref="B1:I1"/>
    <mergeCell ref="B2:I2"/>
    <mergeCell ref="B3:B4"/>
    <mergeCell ref="C3:C4"/>
    <mergeCell ref="D3:F3"/>
    <mergeCell ref="G3:I3"/>
    <mergeCell ref="B83:B95"/>
    <mergeCell ref="B96:B108"/>
    <mergeCell ref="B109:B113"/>
    <mergeCell ref="B114:G114"/>
    <mergeCell ref="B126:F126"/>
    <mergeCell ref="B118:B120"/>
    <mergeCell ref="C118:E119"/>
    <mergeCell ref="F118:H119"/>
    <mergeCell ref="B115:L115"/>
    <mergeCell ref="B123:F123"/>
    <mergeCell ref="B116:L116"/>
    <mergeCell ref="B124:G124"/>
    <mergeCell ref="I118:L118"/>
    <mergeCell ref="I119:J119"/>
    <mergeCell ref="K119:L119"/>
    <mergeCell ref="B125:K125"/>
  </mergeCells>
  <hyperlinks>
    <hyperlink ref="B126" r:id="rId1"/>
  </hyperlinks>
  <pageMargins left="0.7" right="0.7" top="0.43" bottom="0.75" header="0.3" footer="0.3"/>
  <pageSetup paperSize="9" scale="66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J25" sqref="J25:K25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99" customWidth="1"/>
    <col min="6" max="6" width="13.28515625" style="4" customWidth="1"/>
    <col min="7" max="7" width="17" style="99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00"/>
    </row>
    <row r="2" spans="2:14" ht="14.25" customHeight="1">
      <c r="B2" s="2394" t="s">
        <v>49</v>
      </c>
      <c r="C2" s="2394"/>
      <c r="D2" s="2394"/>
      <c r="E2" s="2394"/>
      <c r="F2" s="2394"/>
      <c r="G2" s="2394"/>
      <c r="H2" s="2394"/>
    </row>
    <row r="3" spans="2:14" ht="18" customHeight="1">
      <c r="B3" s="2394" t="s">
        <v>0</v>
      </c>
      <c r="C3" s="2394"/>
      <c r="D3" s="2394"/>
      <c r="E3" s="2394"/>
      <c r="F3" s="2394"/>
      <c r="G3" s="2394"/>
      <c r="H3" s="2394"/>
      <c r="I3" s="24"/>
      <c r="J3" s="24"/>
    </row>
    <row r="4" spans="2:14" ht="16.5" customHeight="1">
      <c r="B4" s="2394" t="s">
        <v>36</v>
      </c>
      <c r="C4" s="2394"/>
      <c r="D4" s="2394"/>
      <c r="E4" s="2394"/>
      <c r="F4" s="2394"/>
      <c r="G4" s="2394"/>
      <c r="H4" s="2394"/>
      <c r="I4" s="24"/>
      <c r="J4" s="24"/>
    </row>
    <row r="5" spans="2:14" ht="17.25" customHeight="1">
      <c r="B5" s="2394"/>
      <c r="C5" s="2394"/>
      <c r="D5" s="2394"/>
      <c r="E5" s="2394"/>
      <c r="F5" s="2394"/>
      <c r="G5" s="2394"/>
      <c r="H5" s="2394"/>
      <c r="I5" s="24"/>
      <c r="J5" s="24"/>
    </row>
    <row r="6" spans="2:14" ht="15" customHeight="1" thickBot="1">
      <c r="B6" s="2495" t="s">
        <v>1</v>
      </c>
      <c r="C6" s="2495"/>
      <c r="D6" s="2495"/>
      <c r="E6" s="2495"/>
      <c r="F6" s="2495"/>
      <c r="G6" s="2495"/>
      <c r="H6" s="2495"/>
      <c r="I6" s="11"/>
      <c r="J6" s="11"/>
    </row>
    <row r="7" spans="2:14" ht="19.5" customHeight="1" thickTop="1">
      <c r="B7" s="2496" t="s">
        <v>42</v>
      </c>
      <c r="C7" s="2498" t="s">
        <v>46</v>
      </c>
      <c r="D7" s="2500" t="s">
        <v>2</v>
      </c>
      <c r="E7" s="2500"/>
      <c r="F7" s="2500"/>
      <c r="G7" s="2500"/>
      <c r="H7" s="2501"/>
      <c r="I7" s="12"/>
      <c r="J7" s="12"/>
    </row>
    <row r="8" spans="2:14" ht="21" customHeight="1">
      <c r="B8" s="2497"/>
      <c r="C8" s="2499"/>
      <c r="D8" s="2489" t="s">
        <v>45</v>
      </c>
      <c r="E8" s="2490"/>
      <c r="F8" s="2489" t="s">
        <v>44</v>
      </c>
      <c r="G8" s="2490"/>
      <c r="H8" s="14" t="s">
        <v>43</v>
      </c>
    </row>
    <row r="9" spans="2:14" s="10" customFormat="1" ht="24.75" customHeight="1">
      <c r="B9" s="2497"/>
      <c r="C9" s="2499"/>
      <c r="D9" s="42" t="s">
        <v>247</v>
      </c>
      <c r="E9" s="42" t="s">
        <v>47</v>
      </c>
      <c r="F9" s="42" t="s">
        <v>247</v>
      </c>
      <c r="G9" s="42" t="s">
        <v>47</v>
      </c>
      <c r="H9" s="114" t="s">
        <v>247</v>
      </c>
      <c r="I9" s="113"/>
      <c r="J9" s="15"/>
    </row>
    <row r="10" spans="2:14" ht="20.100000000000001" customHeight="1">
      <c r="B10" s="28">
        <v>1</v>
      </c>
      <c r="C10" s="35" t="s">
        <v>3</v>
      </c>
      <c r="D10" s="29">
        <v>256299</v>
      </c>
      <c r="E10" s="29">
        <v>1066175.4000000001</v>
      </c>
      <c r="F10" s="29">
        <v>273736.5</v>
      </c>
      <c r="G10" s="29">
        <v>1067289.5</v>
      </c>
      <c r="H10" s="30">
        <v>287840.09999999998</v>
      </c>
      <c r="I10" s="16"/>
      <c r="J10" s="857"/>
      <c r="K10" s="857"/>
      <c r="L10" s="1"/>
      <c r="M10" s="1"/>
      <c r="N10" s="1"/>
    </row>
    <row r="11" spans="2:14" ht="20.100000000000001" customHeight="1">
      <c r="B11" s="8"/>
      <c r="C11" s="39" t="s">
        <v>7</v>
      </c>
      <c r="D11" s="19">
        <v>222616.4</v>
      </c>
      <c r="E11" s="19">
        <v>693457.20000000007</v>
      </c>
      <c r="F11" s="19">
        <v>221961.1</v>
      </c>
      <c r="G11" s="19">
        <v>712043.1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214915.7</v>
      </c>
      <c r="E12" s="20">
        <v>635885.30000000005</v>
      </c>
      <c r="F12" s="20">
        <v>207503.7</v>
      </c>
      <c r="G12" s="20">
        <v>671045.4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4687.8</v>
      </c>
      <c r="E13" s="20">
        <v>32757.8</v>
      </c>
      <c r="F13" s="20">
        <v>11444.099999999999</v>
      </c>
      <c r="G13" s="20">
        <v>31821.1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3012.8999999999996</v>
      </c>
      <c r="E14" s="20">
        <v>24814.1</v>
      </c>
      <c r="F14" s="20">
        <v>3013.3</v>
      </c>
      <c r="G14" s="20">
        <v>9176.5999999999985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39" t="s">
        <v>11</v>
      </c>
      <c r="D15" s="19">
        <v>24790.9</v>
      </c>
      <c r="E15" s="19">
        <v>263547.40000000002</v>
      </c>
      <c r="F15" s="19">
        <v>34044.299999999996</v>
      </c>
      <c r="G15" s="19">
        <v>232308.5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18920.8</v>
      </c>
      <c r="E16" s="20">
        <v>216396.1</v>
      </c>
      <c r="F16" s="20">
        <v>25242.3</v>
      </c>
      <c r="G16" s="20">
        <v>172113.7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4942.7</v>
      </c>
      <c r="E17" s="20">
        <v>39922.9</v>
      </c>
      <c r="F17" s="20">
        <v>7953.3</v>
      </c>
      <c r="G17" s="20">
        <v>54702.8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927.4</v>
      </c>
      <c r="E18" s="20">
        <v>7228.4</v>
      </c>
      <c r="F18" s="20">
        <v>848.7</v>
      </c>
      <c r="G18" s="20">
        <v>5492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39" t="s">
        <v>12</v>
      </c>
      <c r="D19" s="19">
        <v>8891.7000000000007</v>
      </c>
      <c r="E19" s="19">
        <v>109170.8</v>
      </c>
      <c r="F19" s="19">
        <v>17731.099999999999</v>
      </c>
      <c r="G19" s="19">
        <v>122937.9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8891.7000000000007</v>
      </c>
      <c r="E20" s="20">
        <v>103326.3</v>
      </c>
      <c r="F20" s="20">
        <v>17731.099999999999</v>
      </c>
      <c r="G20" s="20">
        <v>122937.9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0</v>
      </c>
      <c r="E21" s="20">
        <v>5510.4</v>
      </c>
      <c r="F21" s="20">
        <v>0</v>
      </c>
      <c r="G21" s="20">
        <v>0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0</v>
      </c>
      <c r="E22" s="20">
        <v>334.1</v>
      </c>
      <c r="F22" s="20">
        <v>0</v>
      </c>
      <c r="G22" s="20">
        <v>0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5" t="s">
        <v>4</v>
      </c>
      <c r="D23" s="29">
        <v>261224.5</v>
      </c>
      <c r="E23" s="29">
        <v>760676.7</v>
      </c>
      <c r="F23" s="29">
        <v>311292.2</v>
      </c>
      <c r="G23" s="29">
        <v>880154.20000000007</v>
      </c>
      <c r="H23" s="30">
        <v>350069.50000000006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258240.5</v>
      </c>
      <c r="E24" s="22">
        <v>755156.29999999993</v>
      </c>
      <c r="F24" s="22">
        <v>311292.2</v>
      </c>
      <c r="G24" s="22">
        <v>880154.20000000007</v>
      </c>
      <c r="H24" s="23">
        <v>350042.10000000003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242972.2</v>
      </c>
      <c r="E25" s="22">
        <v>726724.6</v>
      </c>
      <c r="F25" s="22">
        <v>306868.8</v>
      </c>
      <c r="G25" s="22">
        <v>865551.3</v>
      </c>
      <c r="H25" s="23">
        <v>337706.5</v>
      </c>
      <c r="I25" s="16"/>
      <c r="J25" s="857"/>
      <c r="K25" s="857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15268.299999999996</v>
      </c>
      <c r="E26" s="22">
        <v>28431.7</v>
      </c>
      <c r="F26" s="22">
        <v>4423.3999999999996</v>
      </c>
      <c r="G26" s="22">
        <v>14602.900000000005</v>
      </c>
      <c r="H26" s="23">
        <v>12335.600000000011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0">
        <v>2984</v>
      </c>
      <c r="E27" s="22">
        <v>5520.4</v>
      </c>
      <c r="F27" s="22">
        <v>0</v>
      </c>
      <c r="G27" s="22">
        <v>0</v>
      </c>
      <c r="H27" s="23">
        <v>27.4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5" t="s">
        <v>5</v>
      </c>
      <c r="D28" s="29">
        <v>4925.5</v>
      </c>
      <c r="E28" s="29">
        <v>-305498.70000000019</v>
      </c>
      <c r="F28" s="29">
        <v>37555.700000000012</v>
      </c>
      <c r="G28" s="29">
        <v>-187135.29999999993</v>
      </c>
      <c r="H28" s="30">
        <v>62229.400000000081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5" t="s">
        <v>6</v>
      </c>
      <c r="D29" s="29">
        <v>124939.29999999999</v>
      </c>
      <c r="E29" s="29">
        <v>224234.8</v>
      </c>
      <c r="F29" s="29">
        <v>15588.400000000003</v>
      </c>
      <c r="G29" s="29">
        <v>170109.5</v>
      </c>
      <c r="H29" s="30">
        <v>32867.600000000006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108308.39999999998</v>
      </c>
      <c r="E30" s="20">
        <v>142036.80000000002</v>
      </c>
      <c r="F30" s="20">
        <v>363</v>
      </c>
      <c r="G30" s="20">
        <v>95619.4</v>
      </c>
      <c r="H30" s="21">
        <v>4731.1000000000004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108835.59999999999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36596.400000000001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239.2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0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241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-527.20000000001164</v>
      </c>
      <c r="E38" s="20">
        <v>-2714.2</v>
      </c>
      <c r="F38" s="20">
        <v>363</v>
      </c>
      <c r="G38" s="20">
        <v>-762.60000000000582</v>
      </c>
      <c r="H38" s="21">
        <v>4731.1000000000004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626.20000000000005</v>
      </c>
      <c r="E39" s="20">
        <v>3235.3</v>
      </c>
      <c r="F39" s="20">
        <v>1565.9</v>
      </c>
      <c r="G39" s="20">
        <v>3066.1</v>
      </c>
      <c r="H39" s="21">
        <v>230.1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16004.700000000012</v>
      </c>
      <c r="E40" s="20">
        <v>78962.7</v>
      </c>
      <c r="F40" s="20">
        <v>13659.500000000004</v>
      </c>
      <c r="G40" s="20">
        <v>71424</v>
      </c>
      <c r="H40" s="21">
        <v>27906.400000000001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0" t="s">
        <v>240</v>
      </c>
      <c r="D41" s="32">
        <v>129864.79999999999</v>
      </c>
      <c r="E41" s="32">
        <v>-81263.900000000198</v>
      </c>
      <c r="F41" s="32">
        <v>53144.100000000013</v>
      </c>
      <c r="G41" s="32">
        <v>-17025.79999999993</v>
      </c>
      <c r="H41" s="33">
        <v>95097.000000000087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5" t="s">
        <v>41</v>
      </c>
      <c r="D42" s="34">
        <v>91442.599999999991</v>
      </c>
      <c r="E42" s="29">
        <v>64489</v>
      </c>
      <c r="F42" s="34">
        <v>-23261.899999999994</v>
      </c>
      <c r="G42" s="34">
        <v>-41736.099999999991</v>
      </c>
      <c r="H42" s="30">
        <v>9216.9999999999964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1749.0000000000002</v>
      </c>
      <c r="E43" s="22">
        <v>34.1</v>
      </c>
      <c r="F43" s="22">
        <v>266.69999999999993</v>
      </c>
      <c r="G43" s="22">
        <v>-42.699999999999989</v>
      </c>
      <c r="H43" s="23">
        <v>207.60000000000002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-723.5</v>
      </c>
      <c r="E44" s="22">
        <v>-443.6</v>
      </c>
      <c r="F44" s="22">
        <v>241.5</v>
      </c>
      <c r="G44" s="22">
        <v>-156.69999999999982</v>
      </c>
      <c r="H44" s="23">
        <v>323.5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0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88236.2</v>
      </c>
      <c r="E46" s="22">
        <v>44059.8</v>
      </c>
      <c r="F46" s="22">
        <v>-28970.199999999997</v>
      </c>
      <c r="G46" s="20">
        <v>-23811</v>
      </c>
      <c r="H46" s="23">
        <v>-1405.9000000000015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2180.8999999999978</v>
      </c>
      <c r="E47" s="22">
        <v>19590.2</v>
      </c>
      <c r="F47" s="22">
        <v>5200.1000000000004</v>
      </c>
      <c r="G47" s="22">
        <v>10561.400000000005</v>
      </c>
      <c r="H47" s="23">
        <v>10091.799999999997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5" t="s">
        <v>35</v>
      </c>
      <c r="D48" s="29">
        <v>221307.39999999997</v>
      </c>
      <c r="E48" s="29">
        <v>-16774.900000000198</v>
      </c>
      <c r="F48" s="29">
        <v>29882.200000000019</v>
      </c>
      <c r="G48" s="29">
        <v>-58761.899999999921</v>
      </c>
      <c r="H48" s="30">
        <v>104314.00000000009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59023.100000000079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0</v>
      </c>
      <c r="G50" s="20">
        <v>28287.200000000001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6"/>
      <c r="C51" s="41" t="s">
        <v>39</v>
      </c>
      <c r="D51" s="37">
        <v>327579.5</v>
      </c>
      <c r="E51" s="37">
        <v>89497.799999999814</v>
      </c>
      <c r="F51" s="37">
        <v>119379.99999999983</v>
      </c>
      <c r="G51" s="37">
        <v>59023.100000000079</v>
      </c>
      <c r="H51" s="38">
        <v>163337.10000000015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492" t="s">
        <v>48</v>
      </c>
      <c r="C52" s="2492"/>
      <c r="D52" s="2492"/>
      <c r="E52" s="2492"/>
      <c r="F52" s="2492"/>
      <c r="G52" s="2492"/>
      <c r="H52" s="2492"/>
      <c r="I52" s="13"/>
      <c r="J52" s="5"/>
      <c r="K52" s="1"/>
      <c r="L52" s="1"/>
      <c r="M52" s="1"/>
      <c r="O52" s="1"/>
    </row>
    <row r="53" spans="2:15">
      <c r="B53" s="2493"/>
      <c r="C53" s="2493"/>
      <c r="D53" s="2493"/>
      <c r="E53" s="2493"/>
      <c r="F53" s="2493"/>
      <c r="G53" s="2493"/>
      <c r="H53" s="2493"/>
      <c r="I53" s="13"/>
      <c r="J53" s="5"/>
      <c r="K53" s="1"/>
      <c r="L53" s="1"/>
      <c r="M53" s="1"/>
      <c r="O53" s="1"/>
    </row>
    <row r="54" spans="2:15" ht="19.5" customHeight="1">
      <c r="B54" s="2494" t="s">
        <v>249</v>
      </c>
      <c r="C54" s="2494"/>
      <c r="D54" s="2494"/>
      <c r="E54" s="2494"/>
      <c r="F54" s="2494"/>
      <c r="G54" s="2494"/>
      <c r="H54" s="2494"/>
      <c r="I54" s="5"/>
      <c r="J54" s="5"/>
      <c r="K54" s="1"/>
      <c r="L54" s="1"/>
      <c r="M54" s="1"/>
      <c r="O54" s="1"/>
    </row>
    <row r="55" spans="2:15" ht="31.5" customHeight="1">
      <c r="B55" s="2493" t="s">
        <v>40</v>
      </c>
      <c r="C55" s="2493"/>
      <c r="D55" s="2493"/>
      <c r="E55" s="2493"/>
      <c r="F55" s="2493"/>
      <c r="G55" s="2493"/>
      <c r="H55" s="2493"/>
      <c r="I55" s="13"/>
      <c r="J55" s="5"/>
      <c r="K55" s="1"/>
      <c r="L55" s="1"/>
      <c r="M55" s="1"/>
      <c r="O55" s="1"/>
    </row>
    <row r="56" spans="2:15">
      <c r="C56" s="2491"/>
      <c r="D56" s="2491"/>
      <c r="E56" s="2491"/>
      <c r="F56" s="2491"/>
      <c r="G56" s="2491"/>
      <c r="H56" s="2491"/>
      <c r="I56" s="2491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J25" sqref="J25:K25"/>
    </sheetView>
  </sheetViews>
  <sheetFormatPr defaultRowHeight="12.75"/>
  <cols>
    <col min="1" max="1" width="33.140625" style="89" customWidth="1"/>
    <col min="2" max="2" width="14.85546875" style="89" bestFit="1" customWidth="1"/>
    <col min="3" max="3" width="13" style="89" customWidth="1"/>
    <col min="4" max="4" width="14.85546875" style="89" bestFit="1" customWidth="1"/>
    <col min="5" max="5" width="11" style="89" customWidth="1"/>
    <col min="6" max="6" width="14.85546875" style="89" bestFit="1" customWidth="1"/>
    <col min="7" max="10" width="14.7109375" style="89" customWidth="1"/>
    <col min="11" max="250" width="9.140625" style="89"/>
    <col min="251" max="251" width="20.7109375" style="89" customWidth="1"/>
    <col min="252" max="253" width="0" style="89" hidden="1" customWidth="1"/>
    <col min="254" max="254" width="11.28515625" style="89" bestFit="1" customWidth="1"/>
    <col min="255" max="255" width="12.85546875" style="89" bestFit="1" customWidth="1"/>
    <col min="256" max="257" width="12.85546875" style="89" customWidth="1"/>
    <col min="258" max="258" width="11" style="89" bestFit="1" customWidth="1"/>
    <col min="259" max="260" width="11" style="89" customWidth="1"/>
    <col min="261" max="262" width="9.42578125" style="89" customWidth="1"/>
    <col min="263" max="263" width="9.42578125" style="89" bestFit="1" customWidth="1"/>
    <col min="264" max="265" width="9.42578125" style="89" customWidth="1"/>
    <col min="266" max="266" width="9.42578125" style="89" bestFit="1" customWidth="1"/>
    <col min="267" max="506" width="9.140625" style="89"/>
    <col min="507" max="507" width="20.7109375" style="89" customWidth="1"/>
    <col min="508" max="509" width="0" style="89" hidden="1" customWidth="1"/>
    <col min="510" max="510" width="11.28515625" style="89" bestFit="1" customWidth="1"/>
    <col min="511" max="511" width="12.85546875" style="89" bestFit="1" customWidth="1"/>
    <col min="512" max="513" width="12.85546875" style="89" customWidth="1"/>
    <col min="514" max="514" width="11" style="89" bestFit="1" customWidth="1"/>
    <col min="515" max="516" width="11" style="89" customWidth="1"/>
    <col min="517" max="518" width="9.42578125" style="89" customWidth="1"/>
    <col min="519" max="519" width="9.42578125" style="89" bestFit="1" customWidth="1"/>
    <col min="520" max="521" width="9.42578125" style="89" customWidth="1"/>
    <col min="522" max="522" width="9.42578125" style="89" bestFit="1" customWidth="1"/>
    <col min="523" max="762" width="9.140625" style="89"/>
    <col min="763" max="763" width="20.7109375" style="89" customWidth="1"/>
    <col min="764" max="765" width="0" style="89" hidden="1" customWidth="1"/>
    <col min="766" max="766" width="11.28515625" style="89" bestFit="1" customWidth="1"/>
    <col min="767" max="767" width="12.85546875" style="89" bestFit="1" customWidth="1"/>
    <col min="768" max="769" width="12.85546875" style="89" customWidth="1"/>
    <col min="770" max="770" width="11" style="89" bestFit="1" customWidth="1"/>
    <col min="771" max="772" width="11" style="89" customWidth="1"/>
    <col min="773" max="774" width="9.42578125" style="89" customWidth="1"/>
    <col min="775" max="775" width="9.42578125" style="89" bestFit="1" customWidth="1"/>
    <col min="776" max="777" width="9.42578125" style="89" customWidth="1"/>
    <col min="778" max="778" width="9.42578125" style="89" bestFit="1" customWidth="1"/>
    <col min="779" max="1018" width="9.140625" style="89"/>
    <col min="1019" max="1019" width="20.7109375" style="89" customWidth="1"/>
    <col min="1020" max="1021" width="0" style="89" hidden="1" customWidth="1"/>
    <col min="1022" max="1022" width="11.28515625" style="89" bestFit="1" customWidth="1"/>
    <col min="1023" max="1023" width="12.85546875" style="89" bestFit="1" customWidth="1"/>
    <col min="1024" max="1025" width="12.85546875" style="89" customWidth="1"/>
    <col min="1026" max="1026" width="11" style="89" bestFit="1" customWidth="1"/>
    <col min="1027" max="1028" width="11" style="89" customWidth="1"/>
    <col min="1029" max="1030" width="9.42578125" style="89" customWidth="1"/>
    <col min="1031" max="1031" width="9.42578125" style="89" bestFit="1" customWidth="1"/>
    <col min="1032" max="1033" width="9.42578125" style="89" customWidth="1"/>
    <col min="1034" max="1034" width="9.42578125" style="89" bestFit="1" customWidth="1"/>
    <col min="1035" max="1274" width="9.140625" style="89"/>
    <col min="1275" max="1275" width="20.7109375" style="89" customWidth="1"/>
    <col min="1276" max="1277" width="0" style="89" hidden="1" customWidth="1"/>
    <col min="1278" max="1278" width="11.28515625" style="89" bestFit="1" customWidth="1"/>
    <col min="1279" max="1279" width="12.85546875" style="89" bestFit="1" customWidth="1"/>
    <col min="1280" max="1281" width="12.85546875" style="89" customWidth="1"/>
    <col min="1282" max="1282" width="11" style="89" bestFit="1" customWidth="1"/>
    <col min="1283" max="1284" width="11" style="89" customWidth="1"/>
    <col min="1285" max="1286" width="9.42578125" style="89" customWidth="1"/>
    <col min="1287" max="1287" width="9.42578125" style="89" bestFit="1" customWidth="1"/>
    <col min="1288" max="1289" width="9.42578125" style="89" customWidth="1"/>
    <col min="1290" max="1290" width="9.42578125" style="89" bestFit="1" customWidth="1"/>
    <col min="1291" max="1530" width="9.140625" style="89"/>
    <col min="1531" max="1531" width="20.7109375" style="89" customWidth="1"/>
    <col min="1532" max="1533" width="0" style="89" hidden="1" customWidth="1"/>
    <col min="1534" max="1534" width="11.28515625" style="89" bestFit="1" customWidth="1"/>
    <col min="1535" max="1535" width="12.85546875" style="89" bestFit="1" customWidth="1"/>
    <col min="1536" max="1537" width="12.85546875" style="89" customWidth="1"/>
    <col min="1538" max="1538" width="11" style="89" bestFit="1" customWidth="1"/>
    <col min="1539" max="1540" width="11" style="89" customWidth="1"/>
    <col min="1541" max="1542" width="9.42578125" style="89" customWidth="1"/>
    <col min="1543" max="1543" width="9.42578125" style="89" bestFit="1" customWidth="1"/>
    <col min="1544" max="1545" width="9.42578125" style="89" customWidth="1"/>
    <col min="1546" max="1546" width="9.42578125" style="89" bestFit="1" customWidth="1"/>
    <col min="1547" max="1786" width="9.140625" style="89"/>
    <col min="1787" max="1787" width="20.7109375" style="89" customWidth="1"/>
    <col min="1788" max="1789" width="0" style="89" hidden="1" customWidth="1"/>
    <col min="1790" max="1790" width="11.28515625" style="89" bestFit="1" customWidth="1"/>
    <col min="1791" max="1791" width="12.85546875" style="89" bestFit="1" customWidth="1"/>
    <col min="1792" max="1793" width="12.85546875" style="89" customWidth="1"/>
    <col min="1794" max="1794" width="11" style="89" bestFit="1" customWidth="1"/>
    <col min="1795" max="1796" width="11" style="89" customWidth="1"/>
    <col min="1797" max="1798" width="9.42578125" style="89" customWidth="1"/>
    <col min="1799" max="1799" width="9.42578125" style="89" bestFit="1" customWidth="1"/>
    <col min="1800" max="1801" width="9.42578125" style="89" customWidth="1"/>
    <col min="1802" max="1802" width="9.42578125" style="89" bestFit="1" customWidth="1"/>
    <col min="1803" max="2042" width="9.140625" style="89"/>
    <col min="2043" max="2043" width="20.7109375" style="89" customWidth="1"/>
    <col min="2044" max="2045" width="0" style="89" hidden="1" customWidth="1"/>
    <col min="2046" max="2046" width="11.28515625" style="89" bestFit="1" customWidth="1"/>
    <col min="2047" max="2047" width="12.85546875" style="89" bestFit="1" customWidth="1"/>
    <col min="2048" max="2049" width="12.85546875" style="89" customWidth="1"/>
    <col min="2050" max="2050" width="11" style="89" bestFit="1" customWidth="1"/>
    <col min="2051" max="2052" width="11" style="89" customWidth="1"/>
    <col min="2053" max="2054" width="9.42578125" style="89" customWidth="1"/>
    <col min="2055" max="2055" width="9.42578125" style="89" bestFit="1" customWidth="1"/>
    <col min="2056" max="2057" width="9.42578125" style="89" customWidth="1"/>
    <col min="2058" max="2058" width="9.42578125" style="89" bestFit="1" customWidth="1"/>
    <col min="2059" max="2298" width="9.140625" style="89"/>
    <col min="2299" max="2299" width="20.7109375" style="89" customWidth="1"/>
    <col min="2300" max="2301" width="0" style="89" hidden="1" customWidth="1"/>
    <col min="2302" max="2302" width="11.28515625" style="89" bestFit="1" customWidth="1"/>
    <col min="2303" max="2303" width="12.85546875" style="89" bestFit="1" customWidth="1"/>
    <col min="2304" max="2305" width="12.85546875" style="89" customWidth="1"/>
    <col min="2306" max="2306" width="11" style="89" bestFit="1" customWidth="1"/>
    <col min="2307" max="2308" width="11" style="89" customWidth="1"/>
    <col min="2309" max="2310" width="9.42578125" style="89" customWidth="1"/>
    <col min="2311" max="2311" width="9.42578125" style="89" bestFit="1" customWidth="1"/>
    <col min="2312" max="2313" width="9.42578125" style="89" customWidth="1"/>
    <col min="2314" max="2314" width="9.42578125" style="89" bestFit="1" customWidth="1"/>
    <col min="2315" max="2554" width="9.140625" style="89"/>
    <col min="2555" max="2555" width="20.7109375" style="89" customWidth="1"/>
    <col min="2556" max="2557" width="0" style="89" hidden="1" customWidth="1"/>
    <col min="2558" max="2558" width="11.28515625" style="89" bestFit="1" customWidth="1"/>
    <col min="2559" max="2559" width="12.85546875" style="89" bestFit="1" customWidth="1"/>
    <col min="2560" max="2561" width="12.85546875" style="89" customWidth="1"/>
    <col min="2562" max="2562" width="11" style="89" bestFit="1" customWidth="1"/>
    <col min="2563" max="2564" width="11" style="89" customWidth="1"/>
    <col min="2565" max="2566" width="9.42578125" style="89" customWidth="1"/>
    <col min="2567" max="2567" width="9.42578125" style="89" bestFit="1" customWidth="1"/>
    <col min="2568" max="2569" width="9.42578125" style="89" customWidth="1"/>
    <col min="2570" max="2570" width="9.42578125" style="89" bestFit="1" customWidth="1"/>
    <col min="2571" max="2810" width="9.140625" style="89"/>
    <col min="2811" max="2811" width="20.7109375" style="89" customWidth="1"/>
    <col min="2812" max="2813" width="0" style="89" hidden="1" customWidth="1"/>
    <col min="2814" max="2814" width="11.28515625" style="89" bestFit="1" customWidth="1"/>
    <col min="2815" max="2815" width="12.85546875" style="89" bestFit="1" customWidth="1"/>
    <col min="2816" max="2817" width="12.85546875" style="89" customWidth="1"/>
    <col min="2818" max="2818" width="11" style="89" bestFit="1" customWidth="1"/>
    <col min="2819" max="2820" width="11" style="89" customWidth="1"/>
    <col min="2821" max="2822" width="9.42578125" style="89" customWidth="1"/>
    <col min="2823" max="2823" width="9.42578125" style="89" bestFit="1" customWidth="1"/>
    <col min="2824" max="2825" width="9.42578125" style="89" customWidth="1"/>
    <col min="2826" max="2826" width="9.42578125" style="89" bestFit="1" customWidth="1"/>
    <col min="2827" max="3066" width="9.140625" style="89"/>
    <col min="3067" max="3067" width="20.7109375" style="89" customWidth="1"/>
    <col min="3068" max="3069" width="0" style="89" hidden="1" customWidth="1"/>
    <col min="3070" max="3070" width="11.28515625" style="89" bestFit="1" customWidth="1"/>
    <col min="3071" max="3071" width="12.85546875" style="89" bestFit="1" customWidth="1"/>
    <col min="3072" max="3073" width="12.85546875" style="89" customWidth="1"/>
    <col min="3074" max="3074" width="11" style="89" bestFit="1" customWidth="1"/>
    <col min="3075" max="3076" width="11" style="89" customWidth="1"/>
    <col min="3077" max="3078" width="9.42578125" style="89" customWidth="1"/>
    <col min="3079" max="3079" width="9.42578125" style="89" bestFit="1" customWidth="1"/>
    <col min="3080" max="3081" width="9.42578125" style="89" customWidth="1"/>
    <col min="3082" max="3082" width="9.42578125" style="89" bestFit="1" customWidth="1"/>
    <col min="3083" max="3322" width="9.140625" style="89"/>
    <col min="3323" max="3323" width="20.7109375" style="89" customWidth="1"/>
    <col min="3324" max="3325" width="0" style="89" hidden="1" customWidth="1"/>
    <col min="3326" max="3326" width="11.28515625" style="89" bestFit="1" customWidth="1"/>
    <col min="3327" max="3327" width="12.85546875" style="89" bestFit="1" customWidth="1"/>
    <col min="3328" max="3329" width="12.85546875" style="89" customWidth="1"/>
    <col min="3330" max="3330" width="11" style="89" bestFit="1" customWidth="1"/>
    <col min="3331" max="3332" width="11" style="89" customWidth="1"/>
    <col min="3333" max="3334" width="9.42578125" style="89" customWidth="1"/>
    <col min="3335" max="3335" width="9.42578125" style="89" bestFit="1" customWidth="1"/>
    <col min="3336" max="3337" width="9.42578125" style="89" customWidth="1"/>
    <col min="3338" max="3338" width="9.42578125" style="89" bestFit="1" customWidth="1"/>
    <col min="3339" max="3578" width="9.140625" style="89"/>
    <col min="3579" max="3579" width="20.7109375" style="89" customWidth="1"/>
    <col min="3580" max="3581" width="0" style="89" hidden="1" customWidth="1"/>
    <col min="3582" max="3582" width="11.28515625" style="89" bestFit="1" customWidth="1"/>
    <col min="3583" max="3583" width="12.85546875" style="89" bestFit="1" customWidth="1"/>
    <col min="3584" max="3585" width="12.85546875" style="89" customWidth="1"/>
    <col min="3586" max="3586" width="11" style="89" bestFit="1" customWidth="1"/>
    <col min="3587" max="3588" width="11" style="89" customWidth="1"/>
    <col min="3589" max="3590" width="9.42578125" style="89" customWidth="1"/>
    <col min="3591" max="3591" width="9.42578125" style="89" bestFit="1" customWidth="1"/>
    <col min="3592" max="3593" width="9.42578125" style="89" customWidth="1"/>
    <col min="3594" max="3594" width="9.42578125" style="89" bestFit="1" customWidth="1"/>
    <col min="3595" max="3834" width="9.140625" style="89"/>
    <col min="3835" max="3835" width="20.7109375" style="89" customWidth="1"/>
    <col min="3836" max="3837" width="0" style="89" hidden="1" customWidth="1"/>
    <col min="3838" max="3838" width="11.28515625" style="89" bestFit="1" customWidth="1"/>
    <col min="3839" max="3839" width="12.85546875" style="89" bestFit="1" customWidth="1"/>
    <col min="3840" max="3841" width="12.85546875" style="89" customWidth="1"/>
    <col min="3842" max="3842" width="11" style="89" bestFit="1" customWidth="1"/>
    <col min="3843" max="3844" width="11" style="89" customWidth="1"/>
    <col min="3845" max="3846" width="9.42578125" style="89" customWidth="1"/>
    <col min="3847" max="3847" width="9.42578125" style="89" bestFit="1" customWidth="1"/>
    <col min="3848" max="3849" width="9.42578125" style="89" customWidth="1"/>
    <col min="3850" max="3850" width="9.42578125" style="89" bestFit="1" customWidth="1"/>
    <col min="3851" max="4090" width="9.140625" style="89"/>
    <col min="4091" max="4091" width="20.7109375" style="89" customWidth="1"/>
    <col min="4092" max="4093" width="0" style="89" hidden="1" customWidth="1"/>
    <col min="4094" max="4094" width="11.28515625" style="89" bestFit="1" customWidth="1"/>
    <col min="4095" max="4095" width="12.85546875" style="89" bestFit="1" customWidth="1"/>
    <col min="4096" max="4097" width="12.85546875" style="89" customWidth="1"/>
    <col min="4098" max="4098" width="11" style="89" bestFit="1" customWidth="1"/>
    <col min="4099" max="4100" width="11" style="89" customWidth="1"/>
    <col min="4101" max="4102" width="9.42578125" style="89" customWidth="1"/>
    <col min="4103" max="4103" width="9.42578125" style="89" bestFit="1" customWidth="1"/>
    <col min="4104" max="4105" width="9.42578125" style="89" customWidth="1"/>
    <col min="4106" max="4106" width="9.42578125" style="89" bestFit="1" customWidth="1"/>
    <col min="4107" max="4346" width="9.140625" style="89"/>
    <col min="4347" max="4347" width="20.7109375" style="89" customWidth="1"/>
    <col min="4348" max="4349" width="0" style="89" hidden="1" customWidth="1"/>
    <col min="4350" max="4350" width="11.28515625" style="89" bestFit="1" customWidth="1"/>
    <col min="4351" max="4351" width="12.85546875" style="89" bestFit="1" customWidth="1"/>
    <col min="4352" max="4353" width="12.85546875" style="89" customWidth="1"/>
    <col min="4354" max="4354" width="11" style="89" bestFit="1" customWidth="1"/>
    <col min="4355" max="4356" width="11" style="89" customWidth="1"/>
    <col min="4357" max="4358" width="9.42578125" style="89" customWidth="1"/>
    <col min="4359" max="4359" width="9.42578125" style="89" bestFit="1" customWidth="1"/>
    <col min="4360" max="4361" width="9.42578125" style="89" customWidth="1"/>
    <col min="4362" max="4362" width="9.42578125" style="89" bestFit="1" customWidth="1"/>
    <col min="4363" max="4602" width="9.140625" style="89"/>
    <col min="4603" max="4603" width="20.7109375" style="89" customWidth="1"/>
    <col min="4604" max="4605" width="0" style="89" hidden="1" customWidth="1"/>
    <col min="4606" max="4606" width="11.28515625" style="89" bestFit="1" customWidth="1"/>
    <col min="4607" max="4607" width="12.85546875" style="89" bestFit="1" customWidth="1"/>
    <col min="4608" max="4609" width="12.85546875" style="89" customWidth="1"/>
    <col min="4610" max="4610" width="11" style="89" bestFit="1" customWidth="1"/>
    <col min="4611" max="4612" width="11" style="89" customWidth="1"/>
    <col min="4613" max="4614" width="9.42578125" style="89" customWidth="1"/>
    <col min="4615" max="4615" width="9.42578125" style="89" bestFit="1" customWidth="1"/>
    <col min="4616" max="4617" width="9.42578125" style="89" customWidth="1"/>
    <col min="4618" max="4618" width="9.42578125" style="89" bestFit="1" customWidth="1"/>
    <col min="4619" max="4858" width="9.140625" style="89"/>
    <col min="4859" max="4859" width="20.7109375" style="89" customWidth="1"/>
    <col min="4860" max="4861" width="0" style="89" hidden="1" customWidth="1"/>
    <col min="4862" max="4862" width="11.28515625" style="89" bestFit="1" customWidth="1"/>
    <col min="4863" max="4863" width="12.85546875" style="89" bestFit="1" customWidth="1"/>
    <col min="4864" max="4865" width="12.85546875" style="89" customWidth="1"/>
    <col min="4866" max="4866" width="11" style="89" bestFit="1" customWidth="1"/>
    <col min="4867" max="4868" width="11" style="89" customWidth="1"/>
    <col min="4869" max="4870" width="9.42578125" style="89" customWidth="1"/>
    <col min="4871" max="4871" width="9.42578125" style="89" bestFit="1" customWidth="1"/>
    <col min="4872" max="4873" width="9.42578125" style="89" customWidth="1"/>
    <col min="4874" max="4874" width="9.42578125" style="89" bestFit="1" customWidth="1"/>
    <col min="4875" max="5114" width="9.140625" style="89"/>
    <col min="5115" max="5115" width="20.7109375" style="89" customWidth="1"/>
    <col min="5116" max="5117" width="0" style="89" hidden="1" customWidth="1"/>
    <col min="5118" max="5118" width="11.28515625" style="89" bestFit="1" customWidth="1"/>
    <col min="5119" max="5119" width="12.85546875" style="89" bestFit="1" customWidth="1"/>
    <col min="5120" max="5121" width="12.85546875" style="89" customWidth="1"/>
    <col min="5122" max="5122" width="11" style="89" bestFit="1" customWidth="1"/>
    <col min="5123" max="5124" width="11" style="89" customWidth="1"/>
    <col min="5125" max="5126" width="9.42578125" style="89" customWidth="1"/>
    <col min="5127" max="5127" width="9.42578125" style="89" bestFit="1" customWidth="1"/>
    <col min="5128" max="5129" width="9.42578125" style="89" customWidth="1"/>
    <col min="5130" max="5130" width="9.42578125" style="89" bestFit="1" customWidth="1"/>
    <col min="5131" max="5370" width="9.140625" style="89"/>
    <col min="5371" max="5371" width="20.7109375" style="89" customWidth="1"/>
    <col min="5372" max="5373" width="0" style="89" hidden="1" customWidth="1"/>
    <col min="5374" max="5374" width="11.28515625" style="89" bestFit="1" customWidth="1"/>
    <col min="5375" max="5375" width="12.85546875" style="89" bestFit="1" customWidth="1"/>
    <col min="5376" max="5377" width="12.85546875" style="89" customWidth="1"/>
    <col min="5378" max="5378" width="11" style="89" bestFit="1" customWidth="1"/>
    <col min="5379" max="5380" width="11" style="89" customWidth="1"/>
    <col min="5381" max="5382" width="9.42578125" style="89" customWidth="1"/>
    <col min="5383" max="5383" width="9.42578125" style="89" bestFit="1" customWidth="1"/>
    <col min="5384" max="5385" width="9.42578125" style="89" customWidth="1"/>
    <col min="5386" max="5386" width="9.42578125" style="89" bestFit="1" customWidth="1"/>
    <col min="5387" max="5626" width="9.140625" style="89"/>
    <col min="5627" max="5627" width="20.7109375" style="89" customWidth="1"/>
    <col min="5628" max="5629" width="0" style="89" hidden="1" customWidth="1"/>
    <col min="5630" max="5630" width="11.28515625" style="89" bestFit="1" customWidth="1"/>
    <col min="5631" max="5631" width="12.85546875" style="89" bestFit="1" customWidth="1"/>
    <col min="5632" max="5633" width="12.85546875" style="89" customWidth="1"/>
    <col min="5634" max="5634" width="11" style="89" bestFit="1" customWidth="1"/>
    <col min="5635" max="5636" width="11" style="89" customWidth="1"/>
    <col min="5637" max="5638" width="9.42578125" style="89" customWidth="1"/>
    <col min="5639" max="5639" width="9.42578125" style="89" bestFit="1" customWidth="1"/>
    <col min="5640" max="5641" width="9.42578125" style="89" customWidth="1"/>
    <col min="5642" max="5642" width="9.42578125" style="89" bestFit="1" customWidth="1"/>
    <col min="5643" max="5882" width="9.140625" style="89"/>
    <col min="5883" max="5883" width="20.7109375" style="89" customWidth="1"/>
    <col min="5884" max="5885" width="0" style="89" hidden="1" customWidth="1"/>
    <col min="5886" max="5886" width="11.28515625" style="89" bestFit="1" customWidth="1"/>
    <col min="5887" max="5887" width="12.85546875" style="89" bestFit="1" customWidth="1"/>
    <col min="5888" max="5889" width="12.85546875" style="89" customWidth="1"/>
    <col min="5890" max="5890" width="11" style="89" bestFit="1" customWidth="1"/>
    <col min="5891" max="5892" width="11" style="89" customWidth="1"/>
    <col min="5893" max="5894" width="9.42578125" style="89" customWidth="1"/>
    <col min="5895" max="5895" width="9.42578125" style="89" bestFit="1" customWidth="1"/>
    <col min="5896" max="5897" width="9.42578125" style="89" customWidth="1"/>
    <col min="5898" max="5898" width="9.42578125" style="89" bestFit="1" customWidth="1"/>
    <col min="5899" max="6138" width="9.140625" style="89"/>
    <col min="6139" max="6139" width="20.7109375" style="89" customWidth="1"/>
    <col min="6140" max="6141" width="0" style="89" hidden="1" customWidth="1"/>
    <col min="6142" max="6142" width="11.28515625" style="89" bestFit="1" customWidth="1"/>
    <col min="6143" max="6143" width="12.85546875" style="89" bestFit="1" customWidth="1"/>
    <col min="6144" max="6145" width="12.85546875" style="89" customWidth="1"/>
    <col min="6146" max="6146" width="11" style="89" bestFit="1" customWidth="1"/>
    <col min="6147" max="6148" width="11" style="89" customWidth="1"/>
    <col min="6149" max="6150" width="9.42578125" style="89" customWidth="1"/>
    <col min="6151" max="6151" width="9.42578125" style="89" bestFit="1" customWidth="1"/>
    <col min="6152" max="6153" width="9.42578125" style="89" customWidth="1"/>
    <col min="6154" max="6154" width="9.42578125" style="89" bestFit="1" customWidth="1"/>
    <col min="6155" max="6394" width="9.140625" style="89"/>
    <col min="6395" max="6395" width="20.7109375" style="89" customWidth="1"/>
    <col min="6396" max="6397" width="0" style="89" hidden="1" customWidth="1"/>
    <col min="6398" max="6398" width="11.28515625" style="89" bestFit="1" customWidth="1"/>
    <col min="6399" max="6399" width="12.85546875" style="89" bestFit="1" customWidth="1"/>
    <col min="6400" max="6401" width="12.85546875" style="89" customWidth="1"/>
    <col min="6402" max="6402" width="11" style="89" bestFit="1" customWidth="1"/>
    <col min="6403" max="6404" width="11" style="89" customWidth="1"/>
    <col min="6405" max="6406" width="9.42578125" style="89" customWidth="1"/>
    <col min="6407" max="6407" width="9.42578125" style="89" bestFit="1" customWidth="1"/>
    <col min="6408" max="6409" width="9.42578125" style="89" customWidth="1"/>
    <col min="6410" max="6410" width="9.42578125" style="89" bestFit="1" customWidth="1"/>
    <col min="6411" max="6650" width="9.140625" style="89"/>
    <col min="6651" max="6651" width="20.7109375" style="89" customWidth="1"/>
    <col min="6652" max="6653" width="0" style="89" hidden="1" customWidth="1"/>
    <col min="6654" max="6654" width="11.28515625" style="89" bestFit="1" customWidth="1"/>
    <col min="6655" max="6655" width="12.85546875" style="89" bestFit="1" customWidth="1"/>
    <col min="6656" max="6657" width="12.85546875" style="89" customWidth="1"/>
    <col min="6658" max="6658" width="11" style="89" bestFit="1" customWidth="1"/>
    <col min="6659" max="6660" width="11" style="89" customWidth="1"/>
    <col min="6661" max="6662" width="9.42578125" style="89" customWidth="1"/>
    <col min="6663" max="6663" width="9.42578125" style="89" bestFit="1" customWidth="1"/>
    <col min="6664" max="6665" width="9.42578125" style="89" customWidth="1"/>
    <col min="6666" max="6666" width="9.42578125" style="89" bestFit="1" customWidth="1"/>
    <col min="6667" max="6906" width="9.140625" style="89"/>
    <col min="6907" max="6907" width="20.7109375" style="89" customWidth="1"/>
    <col min="6908" max="6909" width="0" style="89" hidden="1" customWidth="1"/>
    <col min="6910" max="6910" width="11.28515625" style="89" bestFit="1" customWidth="1"/>
    <col min="6911" max="6911" width="12.85546875" style="89" bestFit="1" customWidth="1"/>
    <col min="6912" max="6913" width="12.85546875" style="89" customWidth="1"/>
    <col min="6914" max="6914" width="11" style="89" bestFit="1" customWidth="1"/>
    <col min="6915" max="6916" width="11" style="89" customWidth="1"/>
    <col min="6917" max="6918" width="9.42578125" style="89" customWidth="1"/>
    <col min="6919" max="6919" width="9.42578125" style="89" bestFit="1" customWidth="1"/>
    <col min="6920" max="6921" width="9.42578125" style="89" customWidth="1"/>
    <col min="6922" max="6922" width="9.42578125" style="89" bestFit="1" customWidth="1"/>
    <col min="6923" max="7162" width="9.140625" style="89"/>
    <col min="7163" max="7163" width="20.7109375" style="89" customWidth="1"/>
    <col min="7164" max="7165" width="0" style="89" hidden="1" customWidth="1"/>
    <col min="7166" max="7166" width="11.28515625" style="89" bestFit="1" customWidth="1"/>
    <col min="7167" max="7167" width="12.85546875" style="89" bestFit="1" customWidth="1"/>
    <col min="7168" max="7169" width="12.85546875" style="89" customWidth="1"/>
    <col min="7170" max="7170" width="11" style="89" bestFit="1" customWidth="1"/>
    <col min="7171" max="7172" width="11" style="89" customWidth="1"/>
    <col min="7173" max="7174" width="9.42578125" style="89" customWidth="1"/>
    <col min="7175" max="7175" width="9.42578125" style="89" bestFit="1" customWidth="1"/>
    <col min="7176" max="7177" width="9.42578125" style="89" customWidth="1"/>
    <col min="7178" max="7178" width="9.42578125" style="89" bestFit="1" customWidth="1"/>
    <col min="7179" max="7418" width="9.140625" style="89"/>
    <col min="7419" max="7419" width="20.7109375" style="89" customWidth="1"/>
    <col min="7420" max="7421" width="0" style="89" hidden="1" customWidth="1"/>
    <col min="7422" max="7422" width="11.28515625" style="89" bestFit="1" customWidth="1"/>
    <col min="7423" max="7423" width="12.85546875" style="89" bestFit="1" customWidth="1"/>
    <col min="7424" max="7425" width="12.85546875" style="89" customWidth="1"/>
    <col min="7426" max="7426" width="11" style="89" bestFit="1" customWidth="1"/>
    <col min="7427" max="7428" width="11" style="89" customWidth="1"/>
    <col min="7429" max="7430" width="9.42578125" style="89" customWidth="1"/>
    <col min="7431" max="7431" width="9.42578125" style="89" bestFit="1" customWidth="1"/>
    <col min="7432" max="7433" width="9.42578125" style="89" customWidth="1"/>
    <col min="7434" max="7434" width="9.42578125" style="89" bestFit="1" customWidth="1"/>
    <col min="7435" max="7674" width="9.140625" style="89"/>
    <col min="7675" max="7675" width="20.7109375" style="89" customWidth="1"/>
    <col min="7676" max="7677" width="0" style="89" hidden="1" customWidth="1"/>
    <col min="7678" max="7678" width="11.28515625" style="89" bestFit="1" customWidth="1"/>
    <col min="7679" max="7679" width="12.85546875" style="89" bestFit="1" customWidth="1"/>
    <col min="7680" max="7681" width="12.85546875" style="89" customWidth="1"/>
    <col min="7682" max="7682" width="11" style="89" bestFit="1" customWidth="1"/>
    <col min="7683" max="7684" width="11" style="89" customWidth="1"/>
    <col min="7685" max="7686" width="9.42578125" style="89" customWidth="1"/>
    <col min="7687" max="7687" width="9.42578125" style="89" bestFit="1" customWidth="1"/>
    <col min="7688" max="7689" width="9.42578125" style="89" customWidth="1"/>
    <col min="7690" max="7690" width="9.42578125" style="89" bestFit="1" customWidth="1"/>
    <col min="7691" max="7930" width="9.140625" style="89"/>
    <col min="7931" max="7931" width="20.7109375" style="89" customWidth="1"/>
    <col min="7932" max="7933" width="0" style="89" hidden="1" customWidth="1"/>
    <col min="7934" max="7934" width="11.28515625" style="89" bestFit="1" customWidth="1"/>
    <col min="7935" max="7935" width="12.85546875" style="89" bestFit="1" customWidth="1"/>
    <col min="7936" max="7937" width="12.85546875" style="89" customWidth="1"/>
    <col min="7938" max="7938" width="11" style="89" bestFit="1" customWidth="1"/>
    <col min="7939" max="7940" width="11" style="89" customWidth="1"/>
    <col min="7941" max="7942" width="9.42578125" style="89" customWidth="1"/>
    <col min="7943" max="7943" width="9.42578125" style="89" bestFit="1" customWidth="1"/>
    <col min="7944" max="7945" width="9.42578125" style="89" customWidth="1"/>
    <col min="7946" max="7946" width="9.42578125" style="89" bestFit="1" customWidth="1"/>
    <col min="7947" max="8186" width="9.140625" style="89"/>
    <col min="8187" max="8187" width="20.7109375" style="89" customWidth="1"/>
    <col min="8188" max="8189" width="0" style="89" hidden="1" customWidth="1"/>
    <col min="8190" max="8190" width="11.28515625" style="89" bestFit="1" customWidth="1"/>
    <col min="8191" max="8191" width="12.85546875" style="89" bestFit="1" customWidth="1"/>
    <col min="8192" max="8193" width="12.85546875" style="89" customWidth="1"/>
    <col min="8194" max="8194" width="11" style="89" bestFit="1" customWidth="1"/>
    <col min="8195" max="8196" width="11" style="89" customWidth="1"/>
    <col min="8197" max="8198" width="9.42578125" style="89" customWidth="1"/>
    <col min="8199" max="8199" width="9.42578125" style="89" bestFit="1" customWidth="1"/>
    <col min="8200" max="8201" width="9.42578125" style="89" customWidth="1"/>
    <col min="8202" max="8202" width="9.42578125" style="89" bestFit="1" customWidth="1"/>
    <col min="8203" max="8442" width="9.140625" style="89"/>
    <col min="8443" max="8443" width="20.7109375" style="89" customWidth="1"/>
    <col min="8444" max="8445" width="0" style="89" hidden="1" customWidth="1"/>
    <col min="8446" max="8446" width="11.28515625" style="89" bestFit="1" customWidth="1"/>
    <col min="8447" max="8447" width="12.85546875" style="89" bestFit="1" customWidth="1"/>
    <col min="8448" max="8449" width="12.85546875" style="89" customWidth="1"/>
    <col min="8450" max="8450" width="11" style="89" bestFit="1" customWidth="1"/>
    <col min="8451" max="8452" width="11" style="89" customWidth="1"/>
    <col min="8453" max="8454" width="9.42578125" style="89" customWidth="1"/>
    <col min="8455" max="8455" width="9.42578125" style="89" bestFit="1" customWidth="1"/>
    <col min="8456" max="8457" width="9.42578125" style="89" customWidth="1"/>
    <col min="8458" max="8458" width="9.42578125" style="89" bestFit="1" customWidth="1"/>
    <col min="8459" max="8698" width="9.140625" style="89"/>
    <col min="8699" max="8699" width="20.7109375" style="89" customWidth="1"/>
    <col min="8700" max="8701" width="0" style="89" hidden="1" customWidth="1"/>
    <col min="8702" max="8702" width="11.28515625" style="89" bestFit="1" customWidth="1"/>
    <col min="8703" max="8703" width="12.85546875" style="89" bestFit="1" customWidth="1"/>
    <col min="8704" max="8705" width="12.85546875" style="89" customWidth="1"/>
    <col min="8706" max="8706" width="11" style="89" bestFit="1" customWidth="1"/>
    <col min="8707" max="8708" width="11" style="89" customWidth="1"/>
    <col min="8709" max="8710" width="9.42578125" style="89" customWidth="1"/>
    <col min="8711" max="8711" width="9.42578125" style="89" bestFit="1" customWidth="1"/>
    <col min="8712" max="8713" width="9.42578125" style="89" customWidth="1"/>
    <col min="8714" max="8714" width="9.42578125" style="89" bestFit="1" customWidth="1"/>
    <col min="8715" max="8954" width="9.140625" style="89"/>
    <col min="8955" max="8955" width="20.7109375" style="89" customWidth="1"/>
    <col min="8956" max="8957" width="0" style="89" hidden="1" customWidth="1"/>
    <col min="8958" max="8958" width="11.28515625" style="89" bestFit="1" customWidth="1"/>
    <col min="8959" max="8959" width="12.85546875" style="89" bestFit="1" customWidth="1"/>
    <col min="8960" max="8961" width="12.85546875" style="89" customWidth="1"/>
    <col min="8962" max="8962" width="11" style="89" bestFit="1" customWidth="1"/>
    <col min="8963" max="8964" width="11" style="89" customWidth="1"/>
    <col min="8965" max="8966" width="9.42578125" style="89" customWidth="1"/>
    <col min="8967" max="8967" width="9.42578125" style="89" bestFit="1" customWidth="1"/>
    <col min="8968" max="8969" width="9.42578125" style="89" customWidth="1"/>
    <col min="8970" max="8970" width="9.42578125" style="89" bestFit="1" customWidth="1"/>
    <col min="8971" max="9210" width="9.140625" style="89"/>
    <col min="9211" max="9211" width="20.7109375" style="89" customWidth="1"/>
    <col min="9212" max="9213" width="0" style="89" hidden="1" customWidth="1"/>
    <col min="9214" max="9214" width="11.28515625" style="89" bestFit="1" customWidth="1"/>
    <col min="9215" max="9215" width="12.85546875" style="89" bestFit="1" customWidth="1"/>
    <col min="9216" max="9217" width="12.85546875" style="89" customWidth="1"/>
    <col min="9218" max="9218" width="11" style="89" bestFit="1" customWidth="1"/>
    <col min="9219" max="9220" width="11" style="89" customWidth="1"/>
    <col min="9221" max="9222" width="9.42578125" style="89" customWidth="1"/>
    <col min="9223" max="9223" width="9.42578125" style="89" bestFit="1" customWidth="1"/>
    <col min="9224" max="9225" width="9.42578125" style="89" customWidth="1"/>
    <col min="9226" max="9226" width="9.42578125" style="89" bestFit="1" customWidth="1"/>
    <col min="9227" max="9466" width="9.140625" style="89"/>
    <col min="9467" max="9467" width="20.7109375" style="89" customWidth="1"/>
    <col min="9468" max="9469" width="0" style="89" hidden="1" customWidth="1"/>
    <col min="9470" max="9470" width="11.28515625" style="89" bestFit="1" customWidth="1"/>
    <col min="9471" max="9471" width="12.85546875" style="89" bestFit="1" customWidth="1"/>
    <col min="9472" max="9473" width="12.85546875" style="89" customWidth="1"/>
    <col min="9474" max="9474" width="11" style="89" bestFit="1" customWidth="1"/>
    <col min="9475" max="9476" width="11" style="89" customWidth="1"/>
    <col min="9477" max="9478" width="9.42578125" style="89" customWidth="1"/>
    <col min="9479" max="9479" width="9.42578125" style="89" bestFit="1" customWidth="1"/>
    <col min="9480" max="9481" width="9.42578125" style="89" customWidth="1"/>
    <col min="9482" max="9482" width="9.42578125" style="89" bestFit="1" customWidth="1"/>
    <col min="9483" max="9722" width="9.140625" style="89"/>
    <col min="9723" max="9723" width="20.7109375" style="89" customWidth="1"/>
    <col min="9724" max="9725" width="0" style="89" hidden="1" customWidth="1"/>
    <col min="9726" max="9726" width="11.28515625" style="89" bestFit="1" customWidth="1"/>
    <col min="9727" max="9727" width="12.85546875" style="89" bestFit="1" customWidth="1"/>
    <col min="9728" max="9729" width="12.85546875" style="89" customWidth="1"/>
    <col min="9730" max="9730" width="11" style="89" bestFit="1" customWidth="1"/>
    <col min="9731" max="9732" width="11" style="89" customWidth="1"/>
    <col min="9733" max="9734" width="9.42578125" style="89" customWidth="1"/>
    <col min="9735" max="9735" width="9.42578125" style="89" bestFit="1" customWidth="1"/>
    <col min="9736" max="9737" width="9.42578125" style="89" customWidth="1"/>
    <col min="9738" max="9738" width="9.42578125" style="89" bestFit="1" customWidth="1"/>
    <col min="9739" max="9978" width="9.140625" style="89"/>
    <col min="9979" max="9979" width="20.7109375" style="89" customWidth="1"/>
    <col min="9980" max="9981" width="0" style="89" hidden="1" customWidth="1"/>
    <col min="9982" max="9982" width="11.28515625" style="89" bestFit="1" customWidth="1"/>
    <col min="9983" max="9983" width="12.85546875" style="89" bestFit="1" customWidth="1"/>
    <col min="9984" max="9985" width="12.85546875" style="89" customWidth="1"/>
    <col min="9986" max="9986" width="11" style="89" bestFit="1" customWidth="1"/>
    <col min="9987" max="9988" width="11" style="89" customWidth="1"/>
    <col min="9989" max="9990" width="9.42578125" style="89" customWidth="1"/>
    <col min="9991" max="9991" width="9.42578125" style="89" bestFit="1" customWidth="1"/>
    <col min="9992" max="9993" width="9.42578125" style="89" customWidth="1"/>
    <col min="9994" max="9994" width="9.42578125" style="89" bestFit="1" customWidth="1"/>
    <col min="9995" max="10234" width="9.140625" style="89"/>
    <col min="10235" max="10235" width="20.7109375" style="89" customWidth="1"/>
    <col min="10236" max="10237" width="0" style="89" hidden="1" customWidth="1"/>
    <col min="10238" max="10238" width="11.28515625" style="89" bestFit="1" customWidth="1"/>
    <col min="10239" max="10239" width="12.85546875" style="89" bestFit="1" customWidth="1"/>
    <col min="10240" max="10241" width="12.85546875" style="89" customWidth="1"/>
    <col min="10242" max="10242" width="11" style="89" bestFit="1" customWidth="1"/>
    <col min="10243" max="10244" width="11" style="89" customWidth="1"/>
    <col min="10245" max="10246" width="9.42578125" style="89" customWidth="1"/>
    <col min="10247" max="10247" width="9.42578125" style="89" bestFit="1" customWidth="1"/>
    <col min="10248" max="10249" width="9.42578125" style="89" customWidth="1"/>
    <col min="10250" max="10250" width="9.42578125" style="89" bestFit="1" customWidth="1"/>
    <col min="10251" max="10490" width="9.140625" style="89"/>
    <col min="10491" max="10491" width="20.7109375" style="89" customWidth="1"/>
    <col min="10492" max="10493" width="0" style="89" hidden="1" customWidth="1"/>
    <col min="10494" max="10494" width="11.28515625" style="89" bestFit="1" customWidth="1"/>
    <col min="10495" max="10495" width="12.85546875" style="89" bestFit="1" customWidth="1"/>
    <col min="10496" max="10497" width="12.85546875" style="89" customWidth="1"/>
    <col min="10498" max="10498" width="11" style="89" bestFit="1" customWidth="1"/>
    <col min="10499" max="10500" width="11" style="89" customWidth="1"/>
    <col min="10501" max="10502" width="9.42578125" style="89" customWidth="1"/>
    <col min="10503" max="10503" width="9.42578125" style="89" bestFit="1" customWidth="1"/>
    <col min="10504" max="10505" width="9.42578125" style="89" customWidth="1"/>
    <col min="10506" max="10506" width="9.42578125" style="89" bestFit="1" customWidth="1"/>
    <col min="10507" max="10746" width="9.140625" style="89"/>
    <col min="10747" max="10747" width="20.7109375" style="89" customWidth="1"/>
    <col min="10748" max="10749" width="0" style="89" hidden="1" customWidth="1"/>
    <col min="10750" max="10750" width="11.28515625" style="89" bestFit="1" customWidth="1"/>
    <col min="10751" max="10751" width="12.85546875" style="89" bestFit="1" customWidth="1"/>
    <col min="10752" max="10753" width="12.85546875" style="89" customWidth="1"/>
    <col min="10754" max="10754" width="11" style="89" bestFit="1" customWidth="1"/>
    <col min="10755" max="10756" width="11" style="89" customWidth="1"/>
    <col min="10757" max="10758" width="9.42578125" style="89" customWidth="1"/>
    <col min="10759" max="10759" width="9.42578125" style="89" bestFit="1" customWidth="1"/>
    <col min="10760" max="10761" width="9.42578125" style="89" customWidth="1"/>
    <col min="10762" max="10762" width="9.42578125" style="89" bestFit="1" customWidth="1"/>
    <col min="10763" max="11002" width="9.140625" style="89"/>
    <col min="11003" max="11003" width="20.7109375" style="89" customWidth="1"/>
    <col min="11004" max="11005" width="0" style="89" hidden="1" customWidth="1"/>
    <col min="11006" max="11006" width="11.28515625" style="89" bestFit="1" customWidth="1"/>
    <col min="11007" max="11007" width="12.85546875" style="89" bestFit="1" customWidth="1"/>
    <col min="11008" max="11009" width="12.85546875" style="89" customWidth="1"/>
    <col min="11010" max="11010" width="11" style="89" bestFit="1" customWidth="1"/>
    <col min="11011" max="11012" width="11" style="89" customWidth="1"/>
    <col min="11013" max="11014" width="9.42578125" style="89" customWidth="1"/>
    <col min="11015" max="11015" width="9.42578125" style="89" bestFit="1" customWidth="1"/>
    <col min="11016" max="11017" width="9.42578125" style="89" customWidth="1"/>
    <col min="11018" max="11018" width="9.42578125" style="89" bestFit="1" customWidth="1"/>
    <col min="11019" max="11258" width="9.140625" style="89"/>
    <col min="11259" max="11259" width="20.7109375" style="89" customWidth="1"/>
    <col min="11260" max="11261" width="0" style="89" hidden="1" customWidth="1"/>
    <col min="11262" max="11262" width="11.28515625" style="89" bestFit="1" customWidth="1"/>
    <col min="11263" max="11263" width="12.85546875" style="89" bestFit="1" customWidth="1"/>
    <col min="11264" max="11265" width="12.85546875" style="89" customWidth="1"/>
    <col min="11266" max="11266" width="11" style="89" bestFit="1" customWidth="1"/>
    <col min="11267" max="11268" width="11" style="89" customWidth="1"/>
    <col min="11269" max="11270" width="9.42578125" style="89" customWidth="1"/>
    <col min="11271" max="11271" width="9.42578125" style="89" bestFit="1" customWidth="1"/>
    <col min="11272" max="11273" width="9.42578125" style="89" customWidth="1"/>
    <col min="11274" max="11274" width="9.42578125" style="89" bestFit="1" customWidth="1"/>
    <col min="11275" max="11514" width="9.140625" style="89"/>
    <col min="11515" max="11515" width="20.7109375" style="89" customWidth="1"/>
    <col min="11516" max="11517" width="0" style="89" hidden="1" customWidth="1"/>
    <col min="11518" max="11518" width="11.28515625" style="89" bestFit="1" customWidth="1"/>
    <col min="11519" max="11519" width="12.85546875" style="89" bestFit="1" customWidth="1"/>
    <col min="11520" max="11521" width="12.85546875" style="89" customWidth="1"/>
    <col min="11522" max="11522" width="11" style="89" bestFit="1" customWidth="1"/>
    <col min="11523" max="11524" width="11" style="89" customWidth="1"/>
    <col min="11525" max="11526" width="9.42578125" style="89" customWidth="1"/>
    <col min="11527" max="11527" width="9.42578125" style="89" bestFit="1" customWidth="1"/>
    <col min="11528" max="11529" width="9.42578125" style="89" customWidth="1"/>
    <col min="11530" max="11530" width="9.42578125" style="89" bestFit="1" customWidth="1"/>
    <col min="11531" max="11770" width="9.140625" style="89"/>
    <col min="11771" max="11771" width="20.7109375" style="89" customWidth="1"/>
    <col min="11772" max="11773" width="0" style="89" hidden="1" customWidth="1"/>
    <col min="11774" max="11774" width="11.28515625" style="89" bestFit="1" customWidth="1"/>
    <col min="11775" max="11775" width="12.85546875" style="89" bestFit="1" customWidth="1"/>
    <col min="11776" max="11777" width="12.85546875" style="89" customWidth="1"/>
    <col min="11778" max="11778" width="11" style="89" bestFit="1" customWidth="1"/>
    <col min="11779" max="11780" width="11" style="89" customWidth="1"/>
    <col min="11781" max="11782" width="9.42578125" style="89" customWidth="1"/>
    <col min="11783" max="11783" width="9.42578125" style="89" bestFit="1" customWidth="1"/>
    <col min="11784" max="11785" width="9.42578125" style="89" customWidth="1"/>
    <col min="11786" max="11786" width="9.42578125" style="89" bestFit="1" customWidth="1"/>
    <col min="11787" max="12026" width="9.140625" style="89"/>
    <col min="12027" max="12027" width="20.7109375" style="89" customWidth="1"/>
    <col min="12028" max="12029" width="0" style="89" hidden="1" customWidth="1"/>
    <col min="12030" max="12030" width="11.28515625" style="89" bestFit="1" customWidth="1"/>
    <col min="12031" max="12031" width="12.85546875" style="89" bestFit="1" customWidth="1"/>
    <col min="12032" max="12033" width="12.85546875" style="89" customWidth="1"/>
    <col min="12034" max="12034" width="11" style="89" bestFit="1" customWidth="1"/>
    <col min="12035" max="12036" width="11" style="89" customWidth="1"/>
    <col min="12037" max="12038" width="9.42578125" style="89" customWidth="1"/>
    <col min="12039" max="12039" width="9.42578125" style="89" bestFit="1" customWidth="1"/>
    <col min="12040" max="12041" width="9.42578125" style="89" customWidth="1"/>
    <col min="12042" max="12042" width="9.42578125" style="89" bestFit="1" customWidth="1"/>
    <col min="12043" max="12282" width="9.140625" style="89"/>
    <col min="12283" max="12283" width="20.7109375" style="89" customWidth="1"/>
    <col min="12284" max="12285" width="0" style="89" hidden="1" customWidth="1"/>
    <col min="12286" max="12286" width="11.28515625" style="89" bestFit="1" customWidth="1"/>
    <col min="12287" max="12287" width="12.85546875" style="89" bestFit="1" customWidth="1"/>
    <col min="12288" max="12289" width="12.85546875" style="89" customWidth="1"/>
    <col min="12290" max="12290" width="11" style="89" bestFit="1" customWidth="1"/>
    <col min="12291" max="12292" width="11" style="89" customWidth="1"/>
    <col min="12293" max="12294" width="9.42578125" style="89" customWidth="1"/>
    <col min="12295" max="12295" width="9.42578125" style="89" bestFit="1" customWidth="1"/>
    <col min="12296" max="12297" width="9.42578125" style="89" customWidth="1"/>
    <col min="12298" max="12298" width="9.42578125" style="89" bestFit="1" customWidth="1"/>
    <col min="12299" max="12538" width="9.140625" style="89"/>
    <col min="12539" max="12539" width="20.7109375" style="89" customWidth="1"/>
    <col min="12540" max="12541" width="0" style="89" hidden="1" customWidth="1"/>
    <col min="12542" max="12542" width="11.28515625" style="89" bestFit="1" customWidth="1"/>
    <col min="12543" max="12543" width="12.85546875" style="89" bestFit="1" customWidth="1"/>
    <col min="12544" max="12545" width="12.85546875" style="89" customWidth="1"/>
    <col min="12546" max="12546" width="11" style="89" bestFit="1" customWidth="1"/>
    <col min="12547" max="12548" width="11" style="89" customWidth="1"/>
    <col min="12549" max="12550" width="9.42578125" style="89" customWidth="1"/>
    <col min="12551" max="12551" width="9.42578125" style="89" bestFit="1" customWidth="1"/>
    <col min="12552" max="12553" width="9.42578125" style="89" customWidth="1"/>
    <col min="12554" max="12554" width="9.42578125" style="89" bestFit="1" customWidth="1"/>
    <col min="12555" max="12794" width="9.140625" style="89"/>
    <col min="12795" max="12795" width="20.7109375" style="89" customWidth="1"/>
    <col min="12796" max="12797" width="0" style="89" hidden="1" customWidth="1"/>
    <col min="12798" max="12798" width="11.28515625" style="89" bestFit="1" customWidth="1"/>
    <col min="12799" max="12799" width="12.85546875" style="89" bestFit="1" customWidth="1"/>
    <col min="12800" max="12801" width="12.85546875" style="89" customWidth="1"/>
    <col min="12802" max="12802" width="11" style="89" bestFit="1" customWidth="1"/>
    <col min="12803" max="12804" width="11" style="89" customWidth="1"/>
    <col min="12805" max="12806" width="9.42578125" style="89" customWidth="1"/>
    <col min="12807" max="12807" width="9.42578125" style="89" bestFit="1" customWidth="1"/>
    <col min="12808" max="12809" width="9.42578125" style="89" customWidth="1"/>
    <col min="12810" max="12810" width="9.42578125" style="89" bestFit="1" customWidth="1"/>
    <col min="12811" max="13050" width="9.140625" style="89"/>
    <col min="13051" max="13051" width="20.7109375" style="89" customWidth="1"/>
    <col min="13052" max="13053" width="0" style="89" hidden="1" customWidth="1"/>
    <col min="13054" max="13054" width="11.28515625" style="89" bestFit="1" customWidth="1"/>
    <col min="13055" max="13055" width="12.85546875" style="89" bestFit="1" customWidth="1"/>
    <col min="13056" max="13057" width="12.85546875" style="89" customWidth="1"/>
    <col min="13058" max="13058" width="11" style="89" bestFit="1" customWidth="1"/>
    <col min="13059" max="13060" width="11" style="89" customWidth="1"/>
    <col min="13061" max="13062" width="9.42578125" style="89" customWidth="1"/>
    <col min="13063" max="13063" width="9.42578125" style="89" bestFit="1" customWidth="1"/>
    <col min="13064" max="13065" width="9.42578125" style="89" customWidth="1"/>
    <col min="13066" max="13066" width="9.42578125" style="89" bestFit="1" customWidth="1"/>
    <col min="13067" max="13306" width="9.140625" style="89"/>
    <col min="13307" max="13307" width="20.7109375" style="89" customWidth="1"/>
    <col min="13308" max="13309" width="0" style="89" hidden="1" customWidth="1"/>
    <col min="13310" max="13310" width="11.28515625" style="89" bestFit="1" customWidth="1"/>
    <col min="13311" max="13311" width="12.85546875" style="89" bestFit="1" customWidth="1"/>
    <col min="13312" max="13313" width="12.85546875" style="89" customWidth="1"/>
    <col min="13314" max="13314" width="11" style="89" bestFit="1" customWidth="1"/>
    <col min="13315" max="13316" width="11" style="89" customWidth="1"/>
    <col min="13317" max="13318" width="9.42578125" style="89" customWidth="1"/>
    <col min="13319" max="13319" width="9.42578125" style="89" bestFit="1" customWidth="1"/>
    <col min="13320" max="13321" width="9.42578125" style="89" customWidth="1"/>
    <col min="13322" max="13322" width="9.42578125" style="89" bestFit="1" customWidth="1"/>
    <col min="13323" max="13562" width="9.140625" style="89"/>
    <col min="13563" max="13563" width="20.7109375" style="89" customWidth="1"/>
    <col min="13564" max="13565" width="0" style="89" hidden="1" customWidth="1"/>
    <col min="13566" max="13566" width="11.28515625" style="89" bestFit="1" customWidth="1"/>
    <col min="13567" max="13567" width="12.85546875" style="89" bestFit="1" customWidth="1"/>
    <col min="13568" max="13569" width="12.85546875" style="89" customWidth="1"/>
    <col min="13570" max="13570" width="11" style="89" bestFit="1" customWidth="1"/>
    <col min="13571" max="13572" width="11" style="89" customWidth="1"/>
    <col min="13573" max="13574" width="9.42578125" style="89" customWidth="1"/>
    <col min="13575" max="13575" width="9.42578125" style="89" bestFit="1" customWidth="1"/>
    <col min="13576" max="13577" width="9.42578125" style="89" customWidth="1"/>
    <col min="13578" max="13578" width="9.42578125" style="89" bestFit="1" customWidth="1"/>
    <col min="13579" max="13818" width="9.140625" style="89"/>
    <col min="13819" max="13819" width="20.7109375" style="89" customWidth="1"/>
    <col min="13820" max="13821" width="0" style="89" hidden="1" customWidth="1"/>
    <col min="13822" max="13822" width="11.28515625" style="89" bestFit="1" customWidth="1"/>
    <col min="13823" max="13823" width="12.85546875" style="89" bestFit="1" customWidth="1"/>
    <col min="13824" max="13825" width="12.85546875" style="89" customWidth="1"/>
    <col min="13826" max="13826" width="11" style="89" bestFit="1" customWidth="1"/>
    <col min="13827" max="13828" width="11" style="89" customWidth="1"/>
    <col min="13829" max="13830" width="9.42578125" style="89" customWidth="1"/>
    <col min="13831" max="13831" width="9.42578125" style="89" bestFit="1" customWidth="1"/>
    <col min="13832" max="13833" width="9.42578125" style="89" customWidth="1"/>
    <col min="13834" max="13834" width="9.42578125" style="89" bestFit="1" customWidth="1"/>
    <col min="13835" max="14074" width="9.140625" style="89"/>
    <col min="14075" max="14075" width="20.7109375" style="89" customWidth="1"/>
    <col min="14076" max="14077" width="0" style="89" hidden="1" customWidth="1"/>
    <col min="14078" max="14078" width="11.28515625" style="89" bestFit="1" customWidth="1"/>
    <col min="14079" max="14079" width="12.85546875" style="89" bestFit="1" customWidth="1"/>
    <col min="14080" max="14081" width="12.85546875" style="89" customWidth="1"/>
    <col min="14082" max="14082" width="11" style="89" bestFit="1" customWidth="1"/>
    <col min="14083" max="14084" width="11" style="89" customWidth="1"/>
    <col min="14085" max="14086" width="9.42578125" style="89" customWidth="1"/>
    <col min="14087" max="14087" width="9.42578125" style="89" bestFit="1" customWidth="1"/>
    <col min="14088" max="14089" width="9.42578125" style="89" customWidth="1"/>
    <col min="14090" max="14090" width="9.42578125" style="89" bestFit="1" customWidth="1"/>
    <col min="14091" max="14330" width="9.140625" style="89"/>
    <col min="14331" max="14331" width="20.7109375" style="89" customWidth="1"/>
    <col min="14332" max="14333" width="0" style="89" hidden="1" customWidth="1"/>
    <col min="14334" max="14334" width="11.28515625" style="89" bestFit="1" customWidth="1"/>
    <col min="14335" max="14335" width="12.85546875" style="89" bestFit="1" customWidth="1"/>
    <col min="14336" max="14337" width="12.85546875" style="89" customWidth="1"/>
    <col min="14338" max="14338" width="11" style="89" bestFit="1" customWidth="1"/>
    <col min="14339" max="14340" width="11" style="89" customWidth="1"/>
    <col min="14341" max="14342" width="9.42578125" style="89" customWidth="1"/>
    <col min="14343" max="14343" width="9.42578125" style="89" bestFit="1" customWidth="1"/>
    <col min="14344" max="14345" width="9.42578125" style="89" customWidth="1"/>
    <col min="14346" max="14346" width="9.42578125" style="89" bestFit="1" customWidth="1"/>
    <col min="14347" max="14586" width="9.140625" style="89"/>
    <col min="14587" max="14587" width="20.7109375" style="89" customWidth="1"/>
    <col min="14588" max="14589" width="0" style="89" hidden="1" customWidth="1"/>
    <col min="14590" max="14590" width="11.28515625" style="89" bestFit="1" customWidth="1"/>
    <col min="14591" max="14591" width="12.85546875" style="89" bestFit="1" customWidth="1"/>
    <col min="14592" max="14593" width="12.85546875" style="89" customWidth="1"/>
    <col min="14594" max="14594" width="11" style="89" bestFit="1" customWidth="1"/>
    <col min="14595" max="14596" width="11" style="89" customWidth="1"/>
    <col min="14597" max="14598" width="9.42578125" style="89" customWidth="1"/>
    <col min="14599" max="14599" width="9.42578125" style="89" bestFit="1" customWidth="1"/>
    <col min="14600" max="14601" width="9.42578125" style="89" customWidth="1"/>
    <col min="14602" max="14602" width="9.42578125" style="89" bestFit="1" customWidth="1"/>
    <col min="14603" max="14842" width="9.140625" style="89"/>
    <col min="14843" max="14843" width="20.7109375" style="89" customWidth="1"/>
    <col min="14844" max="14845" width="0" style="89" hidden="1" customWidth="1"/>
    <col min="14846" max="14846" width="11.28515625" style="89" bestFit="1" customWidth="1"/>
    <col min="14847" max="14847" width="12.85546875" style="89" bestFit="1" customWidth="1"/>
    <col min="14848" max="14849" width="12.85546875" style="89" customWidth="1"/>
    <col min="14850" max="14850" width="11" style="89" bestFit="1" customWidth="1"/>
    <col min="14851" max="14852" width="11" style="89" customWidth="1"/>
    <col min="14853" max="14854" width="9.42578125" style="89" customWidth="1"/>
    <col min="14855" max="14855" width="9.42578125" style="89" bestFit="1" customWidth="1"/>
    <col min="14856" max="14857" width="9.42578125" style="89" customWidth="1"/>
    <col min="14858" max="14858" width="9.42578125" style="89" bestFit="1" customWidth="1"/>
    <col min="14859" max="15098" width="9.140625" style="89"/>
    <col min="15099" max="15099" width="20.7109375" style="89" customWidth="1"/>
    <col min="15100" max="15101" width="0" style="89" hidden="1" customWidth="1"/>
    <col min="15102" max="15102" width="11.28515625" style="89" bestFit="1" customWidth="1"/>
    <col min="15103" max="15103" width="12.85546875" style="89" bestFit="1" customWidth="1"/>
    <col min="15104" max="15105" width="12.85546875" style="89" customWidth="1"/>
    <col min="15106" max="15106" width="11" style="89" bestFit="1" customWidth="1"/>
    <col min="15107" max="15108" width="11" style="89" customWidth="1"/>
    <col min="15109" max="15110" width="9.42578125" style="89" customWidth="1"/>
    <col min="15111" max="15111" width="9.42578125" style="89" bestFit="1" customWidth="1"/>
    <col min="15112" max="15113" width="9.42578125" style="89" customWidth="1"/>
    <col min="15114" max="15114" width="9.42578125" style="89" bestFit="1" customWidth="1"/>
    <col min="15115" max="15354" width="9.140625" style="89"/>
    <col min="15355" max="15355" width="20.7109375" style="89" customWidth="1"/>
    <col min="15356" max="15357" width="0" style="89" hidden="1" customWidth="1"/>
    <col min="15358" max="15358" width="11.28515625" style="89" bestFit="1" customWidth="1"/>
    <col min="15359" max="15359" width="12.85546875" style="89" bestFit="1" customWidth="1"/>
    <col min="15360" max="15361" width="12.85546875" style="89" customWidth="1"/>
    <col min="15362" max="15362" width="11" style="89" bestFit="1" customWidth="1"/>
    <col min="15363" max="15364" width="11" style="89" customWidth="1"/>
    <col min="15365" max="15366" width="9.42578125" style="89" customWidth="1"/>
    <col min="15367" max="15367" width="9.42578125" style="89" bestFit="1" customWidth="1"/>
    <col min="15368" max="15369" width="9.42578125" style="89" customWidth="1"/>
    <col min="15370" max="15370" width="9.42578125" style="89" bestFit="1" customWidth="1"/>
    <col min="15371" max="15610" width="9.140625" style="89"/>
    <col min="15611" max="15611" width="20.7109375" style="89" customWidth="1"/>
    <col min="15612" max="15613" width="0" style="89" hidden="1" customWidth="1"/>
    <col min="15614" max="15614" width="11.28515625" style="89" bestFit="1" customWidth="1"/>
    <col min="15615" max="15615" width="12.85546875" style="89" bestFit="1" customWidth="1"/>
    <col min="15616" max="15617" width="12.85546875" style="89" customWidth="1"/>
    <col min="15618" max="15618" width="11" style="89" bestFit="1" customWidth="1"/>
    <col min="15619" max="15620" width="11" style="89" customWidth="1"/>
    <col min="15621" max="15622" width="9.42578125" style="89" customWidth="1"/>
    <col min="15623" max="15623" width="9.42578125" style="89" bestFit="1" customWidth="1"/>
    <col min="15624" max="15625" width="9.42578125" style="89" customWidth="1"/>
    <col min="15626" max="15626" width="9.42578125" style="89" bestFit="1" customWidth="1"/>
    <col min="15627" max="15866" width="9.140625" style="89"/>
    <col min="15867" max="15867" width="20.7109375" style="89" customWidth="1"/>
    <col min="15868" max="15869" width="0" style="89" hidden="1" customWidth="1"/>
    <col min="15870" max="15870" width="11.28515625" style="89" bestFit="1" customWidth="1"/>
    <col min="15871" max="15871" width="12.85546875" style="89" bestFit="1" customWidth="1"/>
    <col min="15872" max="15873" width="12.85546875" style="89" customWidth="1"/>
    <col min="15874" max="15874" width="11" style="89" bestFit="1" customWidth="1"/>
    <col min="15875" max="15876" width="11" style="89" customWidth="1"/>
    <col min="15877" max="15878" width="9.42578125" style="89" customWidth="1"/>
    <col min="15879" max="15879" width="9.42578125" style="89" bestFit="1" customWidth="1"/>
    <col min="15880" max="15881" width="9.42578125" style="89" customWidth="1"/>
    <col min="15882" max="15882" width="9.42578125" style="89" bestFit="1" customWidth="1"/>
    <col min="15883" max="16122" width="9.140625" style="89"/>
    <col min="16123" max="16123" width="20.7109375" style="89" customWidth="1"/>
    <col min="16124" max="16125" width="0" style="89" hidden="1" customWidth="1"/>
    <col min="16126" max="16126" width="11.28515625" style="89" bestFit="1" customWidth="1"/>
    <col min="16127" max="16127" width="12.85546875" style="89" bestFit="1" customWidth="1"/>
    <col min="16128" max="16129" width="12.85546875" style="89" customWidth="1"/>
    <col min="16130" max="16130" width="11" style="89" bestFit="1" customWidth="1"/>
    <col min="16131" max="16132" width="11" style="89" customWidth="1"/>
    <col min="16133" max="16134" width="9.42578125" style="89" customWidth="1"/>
    <col min="16135" max="16135" width="9.42578125" style="89" bestFit="1" customWidth="1"/>
    <col min="16136" max="16137" width="9.42578125" style="89" customWidth="1"/>
    <col min="16138" max="16138" width="9.42578125" style="89" bestFit="1" customWidth="1"/>
    <col min="16139" max="16384" width="9.140625" style="89"/>
  </cols>
  <sheetData>
    <row r="1" spans="1:10" ht="15.75">
      <c r="A1" s="2318" t="s">
        <v>224</v>
      </c>
      <c r="B1" s="2318"/>
      <c r="C1" s="2318"/>
      <c r="D1" s="2318"/>
      <c r="E1" s="2318"/>
      <c r="F1" s="2318"/>
      <c r="G1" s="2318"/>
      <c r="H1" s="2318"/>
      <c r="I1" s="2318"/>
      <c r="J1" s="2318"/>
    </row>
    <row r="2" spans="1:10" ht="15.75">
      <c r="A2" s="2318" t="s">
        <v>107</v>
      </c>
      <c r="B2" s="2318"/>
      <c r="C2" s="2318"/>
      <c r="D2" s="2318"/>
      <c r="E2" s="2318"/>
      <c r="F2" s="2318"/>
      <c r="G2" s="2318"/>
      <c r="H2" s="2318"/>
      <c r="I2" s="2318"/>
      <c r="J2" s="2318"/>
    </row>
    <row r="3" spans="1:10" ht="13.5" thickBot="1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16.5" thickTop="1">
      <c r="A4" s="2503" t="s">
        <v>46</v>
      </c>
      <c r="B4" s="2506" t="s">
        <v>225</v>
      </c>
      <c r="C4" s="2507"/>
      <c r="D4" s="2507"/>
      <c r="E4" s="2507"/>
      <c r="F4" s="2508"/>
      <c r="G4" s="2509" t="s">
        <v>245</v>
      </c>
      <c r="H4" s="2509"/>
      <c r="I4" s="2509" t="s">
        <v>246</v>
      </c>
      <c r="J4" s="2511"/>
    </row>
    <row r="5" spans="1:10" ht="15.75">
      <c r="A5" s="2504"/>
      <c r="B5" s="2513" t="s">
        <v>45</v>
      </c>
      <c r="C5" s="2514"/>
      <c r="D5" s="2515" t="s">
        <v>44</v>
      </c>
      <c r="E5" s="2515"/>
      <c r="F5" s="91" t="s">
        <v>226</v>
      </c>
      <c r="G5" s="2510"/>
      <c r="H5" s="2510"/>
      <c r="I5" s="2510"/>
      <c r="J5" s="2512"/>
    </row>
    <row r="6" spans="1:10" ht="15.75">
      <c r="A6" s="2505"/>
      <c r="B6" s="115" t="s">
        <v>247</v>
      </c>
      <c r="C6" s="92" t="s">
        <v>227</v>
      </c>
      <c r="D6" s="115" t="s">
        <v>247</v>
      </c>
      <c r="E6" s="91" t="s">
        <v>227</v>
      </c>
      <c r="F6" s="115" t="s">
        <v>247</v>
      </c>
      <c r="G6" s="93" t="s">
        <v>44</v>
      </c>
      <c r="H6" s="93" t="s">
        <v>56</v>
      </c>
      <c r="I6" s="93" t="s">
        <v>44</v>
      </c>
      <c r="J6" s="94" t="s">
        <v>56</v>
      </c>
    </row>
    <row r="7" spans="1:10" ht="27" customHeight="1">
      <c r="A7" s="111" t="s">
        <v>228</v>
      </c>
      <c r="B7" s="108">
        <v>75138.12</v>
      </c>
      <c r="C7" s="108">
        <v>206793.88400363</v>
      </c>
      <c r="D7" s="108">
        <v>98241.7</v>
      </c>
      <c r="E7" s="108">
        <v>241612.59299999999</v>
      </c>
      <c r="F7" s="108">
        <v>105779.27693733999</v>
      </c>
      <c r="G7" s="108">
        <f t="shared" ref="G7:G18" si="0">D7/B7*100-100</f>
        <v>30.748147544814799</v>
      </c>
      <c r="H7" s="108">
        <f t="shared" ref="H7:H18" si="1">F7/D7*100-100</f>
        <v>7.6724821917169379</v>
      </c>
      <c r="I7" s="108">
        <f t="shared" ref="I7:I17" si="2">D7/D$17*100</f>
        <v>31.976451625712738</v>
      </c>
      <c r="J7" s="109">
        <f t="shared" ref="J7:J17" si="3">F7/F$17*100</f>
        <v>33.198956259168241</v>
      </c>
    </row>
    <row r="8" spans="1:10" ht="27" customHeight="1">
      <c r="A8" s="112" t="s">
        <v>229</v>
      </c>
      <c r="B8" s="102">
        <v>51096.097999999998</v>
      </c>
      <c r="C8" s="110">
        <v>137785.29027350998</v>
      </c>
      <c r="D8" s="110">
        <v>66857.899999999994</v>
      </c>
      <c r="E8" s="110">
        <v>155366.01199999999</v>
      </c>
      <c r="F8" s="110">
        <v>65576.552723229994</v>
      </c>
      <c r="G8" s="102">
        <f t="shared" si="0"/>
        <v>30.847369206157396</v>
      </c>
      <c r="H8" s="102">
        <f t="shared" si="1"/>
        <v>-1.9165233678742624</v>
      </c>
      <c r="I8" s="102">
        <f t="shared" si="2"/>
        <v>21.761415011616652</v>
      </c>
      <c r="J8" s="103">
        <f t="shared" si="3"/>
        <v>20.581281783341893</v>
      </c>
    </row>
    <row r="9" spans="1:10" ht="27" customHeight="1">
      <c r="A9" s="112" t="s">
        <v>230</v>
      </c>
      <c r="B9" s="102">
        <v>32834.048999999999</v>
      </c>
      <c r="C9" s="110">
        <v>159900.54764513997</v>
      </c>
      <c r="D9" s="110">
        <v>42861.8</v>
      </c>
      <c r="E9" s="110">
        <v>194283.34899999999</v>
      </c>
      <c r="F9" s="110">
        <v>54767.443318180012</v>
      </c>
      <c r="G9" s="102">
        <f t="shared" si="0"/>
        <v>30.540707909645874</v>
      </c>
      <c r="H9" s="102">
        <f t="shared" si="1"/>
        <v>27.776815995081876</v>
      </c>
      <c r="I9" s="102">
        <f t="shared" si="2"/>
        <v>13.950982874797305</v>
      </c>
      <c r="J9" s="103">
        <f t="shared" si="3"/>
        <v>17.188829492791736</v>
      </c>
    </row>
    <row r="10" spans="1:10" ht="27" customHeight="1">
      <c r="A10" s="112" t="s">
        <v>231</v>
      </c>
      <c r="B10" s="102">
        <v>39969.597999999998</v>
      </c>
      <c r="C10" s="110">
        <v>102579.0515221</v>
      </c>
      <c r="D10" s="110">
        <v>52838.9</v>
      </c>
      <c r="E10" s="110">
        <v>121858.15300000001</v>
      </c>
      <c r="F10" s="110">
        <v>53117.605166280002</v>
      </c>
      <c r="G10" s="102">
        <f t="shared" si="0"/>
        <v>32.197726882316914</v>
      </c>
      <c r="H10" s="102">
        <f t="shared" si="1"/>
        <v>0.52746209001321631</v>
      </c>
      <c r="I10" s="102">
        <f t="shared" si="2"/>
        <v>17.198404850545877</v>
      </c>
      <c r="J10" s="103">
        <f t="shared" si="3"/>
        <v>16.671025758208817</v>
      </c>
    </row>
    <row r="11" spans="1:10" ht="27" customHeight="1">
      <c r="A11" s="112" t="s">
        <v>232</v>
      </c>
      <c r="B11" s="102">
        <v>3150.4670000000001</v>
      </c>
      <c r="C11" s="110">
        <v>19322.023819400001</v>
      </c>
      <c r="D11" s="110">
        <v>1175.3</v>
      </c>
      <c r="E11" s="110">
        <v>0</v>
      </c>
      <c r="F11" s="110">
        <v>0</v>
      </c>
      <c r="G11" s="102">
        <f t="shared" si="0"/>
        <v>-62.694419589222804</v>
      </c>
      <c r="H11" s="102">
        <f t="shared" si="1"/>
        <v>-100</v>
      </c>
      <c r="I11" s="102">
        <f t="shared" si="2"/>
        <v>0.3825455340827793</v>
      </c>
      <c r="J11" s="103">
        <f t="shared" si="3"/>
        <v>0</v>
      </c>
    </row>
    <row r="12" spans="1:10" ht="27" customHeight="1">
      <c r="A12" s="112" t="s">
        <v>233</v>
      </c>
      <c r="B12" s="102">
        <v>4780.665</v>
      </c>
      <c r="C12" s="110">
        <v>10671.900373780001</v>
      </c>
      <c r="D12" s="110">
        <v>5663.9</v>
      </c>
      <c r="E12" s="110">
        <v>0</v>
      </c>
      <c r="F12" s="110">
        <v>0</v>
      </c>
      <c r="G12" s="102">
        <f t="shared" si="0"/>
        <v>18.475149377753922</v>
      </c>
      <c r="H12" s="102">
        <f t="shared" si="1"/>
        <v>-100</v>
      </c>
      <c r="I12" s="102">
        <f t="shared" si="2"/>
        <v>1.8435290142869512</v>
      </c>
      <c r="J12" s="103">
        <f t="shared" si="3"/>
        <v>0</v>
      </c>
    </row>
    <row r="13" spans="1:10" ht="27" customHeight="1">
      <c r="A13" s="112" t="s">
        <v>234</v>
      </c>
      <c r="B13" s="102">
        <v>350.61500000000001</v>
      </c>
      <c r="C13" s="110">
        <v>912.54517209999983</v>
      </c>
      <c r="D13" s="110">
        <v>477</v>
      </c>
      <c r="E13" s="110">
        <v>1079.347</v>
      </c>
      <c r="F13" s="110">
        <v>310.59627478000004</v>
      </c>
      <c r="G13" s="102">
        <f t="shared" si="0"/>
        <v>36.046660867333117</v>
      </c>
      <c r="H13" s="102">
        <f t="shared" si="1"/>
        <v>-34.885476985324942</v>
      </c>
      <c r="I13" s="102">
        <f t="shared" si="2"/>
        <v>0.1552575680740966</v>
      </c>
      <c r="J13" s="103">
        <f t="shared" si="3"/>
        <v>9.748102311939591E-2</v>
      </c>
    </row>
    <row r="14" spans="1:10" ht="27" customHeight="1">
      <c r="A14" s="112" t="s">
        <v>235</v>
      </c>
      <c r="B14" s="102">
        <v>550.52800000000002</v>
      </c>
      <c r="C14" s="110">
        <v>1148.8708420199998</v>
      </c>
      <c r="D14" s="110">
        <v>318.10000000000002</v>
      </c>
      <c r="E14" s="110">
        <v>0</v>
      </c>
      <c r="F14" s="110">
        <v>0</v>
      </c>
      <c r="G14" s="102">
        <f t="shared" si="0"/>
        <v>-42.219106021855382</v>
      </c>
      <c r="H14" s="102">
        <f t="shared" si="1"/>
        <v>-100</v>
      </c>
      <c r="I14" s="102">
        <f t="shared" si="2"/>
        <v>0.10353759413914074</v>
      </c>
      <c r="J14" s="103">
        <f t="shared" si="3"/>
        <v>0</v>
      </c>
    </row>
    <row r="15" spans="1:10" ht="27" customHeight="1">
      <c r="A15" s="112" t="s">
        <v>248</v>
      </c>
      <c r="B15" s="102">
        <v>7377.86</v>
      </c>
      <c r="C15" s="110">
        <v>20377.227715069999</v>
      </c>
      <c r="D15" s="110">
        <v>10867.9</v>
      </c>
      <c r="E15" s="110">
        <v>44809.258999999998</v>
      </c>
      <c r="F15" s="110">
        <v>9125.3971603900718</v>
      </c>
      <c r="G15" s="102">
        <f t="shared" si="0"/>
        <v>47.304231850428181</v>
      </c>
      <c r="H15" s="102">
        <f t="shared" si="1"/>
        <v>-16.03348245392327</v>
      </c>
      <c r="I15" s="102">
        <f t="shared" si="2"/>
        <v>3.5373662978458587</v>
      </c>
      <c r="J15" s="103">
        <f t="shared" si="3"/>
        <v>2.8640171302625506</v>
      </c>
    </row>
    <row r="16" spans="1:10" ht="22.5" customHeight="1">
      <c r="A16" s="112" t="s">
        <v>236</v>
      </c>
      <c r="B16" s="102">
        <v>27724.2</v>
      </c>
      <c r="C16" s="102">
        <v>72743.02535986001</v>
      </c>
      <c r="D16" s="102">
        <v>27928.9</v>
      </c>
      <c r="E16" s="102">
        <v>100590.17200000001</v>
      </c>
      <c r="F16" s="102">
        <v>29945.425191940001</v>
      </c>
      <c r="G16" s="102">
        <f t="shared" si="0"/>
        <v>0.73834411813507472</v>
      </c>
      <c r="H16" s="102">
        <f t="shared" si="1"/>
        <v>7.2202098612548298</v>
      </c>
      <c r="I16" s="102">
        <f t="shared" si="2"/>
        <v>9.0905096288986105</v>
      </c>
      <c r="J16" s="103">
        <f t="shared" si="3"/>
        <v>9.3984085531073838</v>
      </c>
    </row>
    <row r="17" spans="1:10" ht="24.75" customHeight="1">
      <c r="A17" s="95" t="s">
        <v>237</v>
      </c>
      <c r="B17" s="106">
        <f>SUM(B7:B16)</f>
        <v>242972.19999999998</v>
      </c>
      <c r="C17" s="106">
        <f>SUM(C7:C16)</f>
        <v>732234.36672660999</v>
      </c>
      <c r="D17" s="106">
        <f>SUM(D7:D16)</f>
        <v>307231.39999999997</v>
      </c>
      <c r="E17" s="106">
        <f>SUM(E7:E16)</f>
        <v>859598.88499999989</v>
      </c>
      <c r="F17" s="106">
        <f>SUM(F7:F16)</f>
        <v>318622.29677214002</v>
      </c>
      <c r="G17" s="106">
        <f t="shared" si="0"/>
        <v>26.44714086632132</v>
      </c>
      <c r="H17" s="106">
        <f t="shared" si="1"/>
        <v>3.7075952432401351</v>
      </c>
      <c r="I17" s="106">
        <f t="shared" si="2"/>
        <v>100</v>
      </c>
      <c r="J17" s="107">
        <f t="shared" si="3"/>
        <v>100</v>
      </c>
    </row>
    <row r="18" spans="1:10" ht="34.5" customHeight="1" thickBot="1">
      <c r="A18" s="96" t="s">
        <v>242</v>
      </c>
      <c r="B18" s="97">
        <f>B17-B11-B12</f>
        <v>235041.06799999997</v>
      </c>
      <c r="C18" s="97">
        <f>C17-C11-C12</f>
        <v>702240.44253342994</v>
      </c>
      <c r="D18" s="97">
        <f>D17-D11-D12</f>
        <v>300392.19999999995</v>
      </c>
      <c r="E18" s="97">
        <f>E17-E11-E12</f>
        <v>859598.88499999989</v>
      </c>
      <c r="F18" s="97">
        <f>F17-F11-F12</f>
        <v>318622.29677214002</v>
      </c>
      <c r="G18" s="97">
        <f t="shared" si="0"/>
        <v>27.804133361068622</v>
      </c>
      <c r="H18" s="97">
        <f t="shared" si="1"/>
        <v>6.0687650252370275</v>
      </c>
      <c r="I18" s="97">
        <f>D18/D17*100</f>
        <v>97.773925451630262</v>
      </c>
      <c r="J18" s="98">
        <f>F18/F17*100</f>
        <v>100</v>
      </c>
    </row>
    <row r="19" spans="1:10" ht="18.75" customHeight="1" thickTop="1">
      <c r="A19" s="2502" t="s">
        <v>238</v>
      </c>
      <c r="B19" s="2502"/>
      <c r="C19" s="2502"/>
      <c r="D19" s="2502"/>
      <c r="E19" s="2502"/>
      <c r="F19" s="2502"/>
      <c r="G19" s="2502"/>
      <c r="H19" s="2502"/>
      <c r="I19" s="2502"/>
      <c r="J19" s="2502"/>
    </row>
    <row r="20" spans="1:10" ht="15.75" customHeight="1">
      <c r="A20" s="2291" t="s">
        <v>75</v>
      </c>
      <c r="B20" s="2291"/>
      <c r="C20" s="2291"/>
      <c r="D20" s="2291"/>
      <c r="E20" s="2291"/>
      <c r="F20" s="2291"/>
      <c r="G20" s="2291"/>
      <c r="H20" s="2291"/>
      <c r="I20" s="2291"/>
      <c r="J20" s="2291"/>
    </row>
    <row r="21" spans="1:10" ht="14.25" customHeight="1">
      <c r="A21" s="2291" t="s">
        <v>239</v>
      </c>
      <c r="B21" s="2291"/>
      <c r="C21" s="2291"/>
      <c r="D21" s="2291"/>
      <c r="E21" s="2291"/>
      <c r="F21" s="2291"/>
      <c r="G21" s="2291"/>
      <c r="H21" s="2291"/>
      <c r="I21" s="2291"/>
      <c r="J21" s="2291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workbookViewId="0">
      <selection activeCell="J25" sqref="J25:K25"/>
    </sheetView>
  </sheetViews>
  <sheetFormatPr defaultRowHeight="15.75"/>
  <cols>
    <col min="1" max="1" width="5.140625" style="120" bestFit="1" customWidth="1"/>
    <col min="2" max="2" width="28.42578125" style="120" bestFit="1" customWidth="1"/>
    <col min="3" max="3" width="10.5703125" style="120" customWidth="1"/>
    <col min="4" max="6" width="10.5703125" style="124" customWidth="1"/>
    <col min="7" max="8" width="10.5703125" style="120" customWidth="1"/>
    <col min="9" max="256" width="9.140625" style="120"/>
    <col min="257" max="257" width="5.140625" style="120" bestFit="1" customWidth="1"/>
    <col min="258" max="258" width="28.42578125" style="120" bestFit="1" customWidth="1"/>
    <col min="259" max="259" width="9.5703125" style="120" bestFit="1" customWidth="1"/>
    <col min="260" max="260" width="9.7109375" style="120" bestFit="1" customWidth="1"/>
    <col min="261" max="261" width="9.5703125" style="120" bestFit="1" customWidth="1"/>
    <col min="262" max="262" width="9.7109375" style="120" bestFit="1" customWidth="1"/>
    <col min="263" max="263" width="10.42578125" style="120" bestFit="1" customWidth="1"/>
    <col min="264" max="264" width="8.42578125" style="120" bestFit="1" customWidth="1"/>
    <col min="265" max="512" width="9.140625" style="120"/>
    <col min="513" max="513" width="5.140625" style="120" bestFit="1" customWidth="1"/>
    <col min="514" max="514" width="28.42578125" style="120" bestFit="1" customWidth="1"/>
    <col min="515" max="515" width="9.5703125" style="120" bestFit="1" customWidth="1"/>
    <col min="516" max="516" width="9.7109375" style="120" bestFit="1" customWidth="1"/>
    <col min="517" max="517" width="9.5703125" style="120" bestFit="1" customWidth="1"/>
    <col min="518" max="518" width="9.7109375" style="120" bestFit="1" customWidth="1"/>
    <col min="519" max="519" width="10.42578125" style="120" bestFit="1" customWidth="1"/>
    <col min="520" max="520" width="8.42578125" style="120" bestFit="1" customWidth="1"/>
    <col min="521" max="768" width="9.140625" style="120"/>
    <col min="769" max="769" width="5.140625" style="120" bestFit="1" customWidth="1"/>
    <col min="770" max="770" width="28.42578125" style="120" bestFit="1" customWidth="1"/>
    <col min="771" max="771" width="9.5703125" style="120" bestFit="1" customWidth="1"/>
    <col min="772" max="772" width="9.7109375" style="120" bestFit="1" customWidth="1"/>
    <col min="773" max="773" width="9.5703125" style="120" bestFit="1" customWidth="1"/>
    <col min="774" max="774" width="9.7109375" style="120" bestFit="1" customWidth="1"/>
    <col min="775" max="775" width="10.42578125" style="120" bestFit="1" customWidth="1"/>
    <col min="776" max="776" width="8.42578125" style="120" bestFit="1" customWidth="1"/>
    <col min="777" max="1024" width="9.140625" style="120"/>
    <col min="1025" max="1025" width="5.140625" style="120" bestFit="1" customWidth="1"/>
    <col min="1026" max="1026" width="28.42578125" style="120" bestFit="1" customWidth="1"/>
    <col min="1027" max="1027" width="9.5703125" style="120" bestFit="1" customWidth="1"/>
    <col min="1028" max="1028" width="9.7109375" style="120" bestFit="1" customWidth="1"/>
    <col min="1029" max="1029" width="9.5703125" style="120" bestFit="1" customWidth="1"/>
    <col min="1030" max="1030" width="9.7109375" style="120" bestFit="1" customWidth="1"/>
    <col min="1031" max="1031" width="10.42578125" style="120" bestFit="1" customWidth="1"/>
    <col min="1032" max="1032" width="8.42578125" style="120" bestFit="1" customWidth="1"/>
    <col min="1033" max="1280" width="9.140625" style="120"/>
    <col min="1281" max="1281" width="5.140625" style="120" bestFit="1" customWidth="1"/>
    <col min="1282" max="1282" width="28.42578125" style="120" bestFit="1" customWidth="1"/>
    <col min="1283" max="1283" width="9.5703125" style="120" bestFit="1" customWidth="1"/>
    <col min="1284" max="1284" width="9.7109375" style="120" bestFit="1" customWidth="1"/>
    <col min="1285" max="1285" width="9.5703125" style="120" bestFit="1" customWidth="1"/>
    <col min="1286" max="1286" width="9.7109375" style="120" bestFit="1" customWidth="1"/>
    <col min="1287" max="1287" width="10.42578125" style="120" bestFit="1" customWidth="1"/>
    <col min="1288" max="1288" width="8.42578125" style="120" bestFit="1" customWidth="1"/>
    <col min="1289" max="1536" width="9.140625" style="120"/>
    <col min="1537" max="1537" width="5.140625" style="120" bestFit="1" customWidth="1"/>
    <col min="1538" max="1538" width="28.42578125" style="120" bestFit="1" customWidth="1"/>
    <col min="1539" max="1539" width="9.5703125" style="120" bestFit="1" customWidth="1"/>
    <col min="1540" max="1540" width="9.7109375" style="120" bestFit="1" customWidth="1"/>
    <col min="1541" max="1541" width="9.5703125" style="120" bestFit="1" customWidth="1"/>
    <col min="1542" max="1542" width="9.7109375" style="120" bestFit="1" customWidth="1"/>
    <col min="1543" max="1543" width="10.42578125" style="120" bestFit="1" customWidth="1"/>
    <col min="1544" max="1544" width="8.42578125" style="120" bestFit="1" customWidth="1"/>
    <col min="1545" max="1792" width="9.140625" style="120"/>
    <col min="1793" max="1793" width="5.140625" style="120" bestFit="1" customWidth="1"/>
    <col min="1794" max="1794" width="28.42578125" style="120" bestFit="1" customWidth="1"/>
    <col min="1795" max="1795" width="9.5703125" style="120" bestFit="1" customWidth="1"/>
    <col min="1796" max="1796" width="9.7109375" style="120" bestFit="1" customWidth="1"/>
    <col min="1797" max="1797" width="9.5703125" style="120" bestFit="1" customWidth="1"/>
    <col min="1798" max="1798" width="9.7109375" style="120" bestFit="1" customWidth="1"/>
    <col min="1799" max="1799" width="10.42578125" style="120" bestFit="1" customWidth="1"/>
    <col min="1800" max="1800" width="8.42578125" style="120" bestFit="1" customWidth="1"/>
    <col min="1801" max="2048" width="9.140625" style="120"/>
    <col min="2049" max="2049" width="5.140625" style="120" bestFit="1" customWidth="1"/>
    <col min="2050" max="2050" width="28.42578125" style="120" bestFit="1" customWidth="1"/>
    <col min="2051" max="2051" width="9.5703125" style="120" bestFit="1" customWidth="1"/>
    <col min="2052" max="2052" width="9.7109375" style="120" bestFit="1" customWidth="1"/>
    <col min="2053" max="2053" width="9.5703125" style="120" bestFit="1" customWidth="1"/>
    <col min="2054" max="2054" width="9.7109375" style="120" bestFit="1" customWidth="1"/>
    <col min="2055" max="2055" width="10.42578125" style="120" bestFit="1" customWidth="1"/>
    <col min="2056" max="2056" width="8.42578125" style="120" bestFit="1" customWidth="1"/>
    <col min="2057" max="2304" width="9.140625" style="120"/>
    <col min="2305" max="2305" width="5.140625" style="120" bestFit="1" customWidth="1"/>
    <col min="2306" max="2306" width="28.42578125" style="120" bestFit="1" customWidth="1"/>
    <col min="2307" max="2307" width="9.5703125" style="120" bestFit="1" customWidth="1"/>
    <col min="2308" max="2308" width="9.7109375" style="120" bestFit="1" customWidth="1"/>
    <col min="2309" max="2309" width="9.5703125" style="120" bestFit="1" customWidth="1"/>
    <col min="2310" max="2310" width="9.7109375" style="120" bestFit="1" customWidth="1"/>
    <col min="2311" max="2311" width="10.42578125" style="120" bestFit="1" customWidth="1"/>
    <col min="2312" max="2312" width="8.42578125" style="120" bestFit="1" customWidth="1"/>
    <col min="2313" max="2560" width="9.140625" style="120"/>
    <col min="2561" max="2561" width="5.140625" style="120" bestFit="1" customWidth="1"/>
    <col min="2562" max="2562" width="28.42578125" style="120" bestFit="1" customWidth="1"/>
    <col min="2563" max="2563" width="9.5703125" style="120" bestFit="1" customWidth="1"/>
    <col min="2564" max="2564" width="9.7109375" style="120" bestFit="1" customWidth="1"/>
    <col min="2565" max="2565" width="9.5703125" style="120" bestFit="1" customWidth="1"/>
    <col min="2566" max="2566" width="9.7109375" style="120" bestFit="1" customWidth="1"/>
    <col min="2567" max="2567" width="10.42578125" style="120" bestFit="1" customWidth="1"/>
    <col min="2568" max="2568" width="8.42578125" style="120" bestFit="1" customWidth="1"/>
    <col min="2569" max="2816" width="9.140625" style="120"/>
    <col min="2817" max="2817" width="5.140625" style="120" bestFit="1" customWidth="1"/>
    <col min="2818" max="2818" width="28.42578125" style="120" bestFit="1" customWidth="1"/>
    <col min="2819" max="2819" width="9.5703125" style="120" bestFit="1" customWidth="1"/>
    <col min="2820" max="2820" width="9.7109375" style="120" bestFit="1" customWidth="1"/>
    <col min="2821" max="2821" width="9.5703125" style="120" bestFit="1" customWidth="1"/>
    <col min="2822" max="2822" width="9.7109375" style="120" bestFit="1" customWidth="1"/>
    <col min="2823" max="2823" width="10.42578125" style="120" bestFit="1" customWidth="1"/>
    <col min="2824" max="2824" width="8.42578125" style="120" bestFit="1" customWidth="1"/>
    <col min="2825" max="3072" width="9.140625" style="120"/>
    <col min="3073" max="3073" width="5.140625" style="120" bestFit="1" customWidth="1"/>
    <col min="3074" max="3074" width="28.42578125" style="120" bestFit="1" customWidth="1"/>
    <col min="3075" max="3075" width="9.5703125" style="120" bestFit="1" customWidth="1"/>
    <col min="3076" max="3076" width="9.7109375" style="120" bestFit="1" customWidth="1"/>
    <col min="3077" max="3077" width="9.5703125" style="120" bestFit="1" customWidth="1"/>
    <col min="3078" max="3078" width="9.7109375" style="120" bestFit="1" customWidth="1"/>
    <col min="3079" max="3079" width="10.42578125" style="120" bestFit="1" customWidth="1"/>
    <col min="3080" max="3080" width="8.42578125" style="120" bestFit="1" customWidth="1"/>
    <col min="3081" max="3328" width="9.140625" style="120"/>
    <col min="3329" max="3329" width="5.140625" style="120" bestFit="1" customWidth="1"/>
    <col min="3330" max="3330" width="28.42578125" style="120" bestFit="1" customWidth="1"/>
    <col min="3331" max="3331" width="9.5703125" style="120" bestFit="1" customWidth="1"/>
    <col min="3332" max="3332" width="9.7109375" style="120" bestFit="1" customWidth="1"/>
    <col min="3333" max="3333" width="9.5703125" style="120" bestFit="1" customWidth="1"/>
    <col min="3334" max="3334" width="9.7109375" style="120" bestFit="1" customWidth="1"/>
    <col min="3335" max="3335" width="10.42578125" style="120" bestFit="1" customWidth="1"/>
    <col min="3336" max="3336" width="8.42578125" style="120" bestFit="1" customWidth="1"/>
    <col min="3337" max="3584" width="9.140625" style="120"/>
    <col min="3585" max="3585" width="5.140625" style="120" bestFit="1" customWidth="1"/>
    <col min="3586" max="3586" width="28.42578125" style="120" bestFit="1" customWidth="1"/>
    <col min="3587" max="3587" width="9.5703125" style="120" bestFit="1" customWidth="1"/>
    <col min="3588" max="3588" width="9.7109375" style="120" bestFit="1" customWidth="1"/>
    <col min="3589" max="3589" width="9.5703125" style="120" bestFit="1" customWidth="1"/>
    <col min="3590" max="3590" width="9.7109375" style="120" bestFit="1" customWidth="1"/>
    <col min="3591" max="3591" width="10.42578125" style="120" bestFit="1" customWidth="1"/>
    <col min="3592" max="3592" width="8.42578125" style="120" bestFit="1" customWidth="1"/>
    <col min="3593" max="3840" width="9.140625" style="120"/>
    <col min="3841" max="3841" width="5.140625" style="120" bestFit="1" customWidth="1"/>
    <col min="3842" max="3842" width="28.42578125" style="120" bestFit="1" customWidth="1"/>
    <col min="3843" max="3843" width="9.5703125" style="120" bestFit="1" customWidth="1"/>
    <col min="3844" max="3844" width="9.7109375" style="120" bestFit="1" customWidth="1"/>
    <col min="3845" max="3845" width="9.5703125" style="120" bestFit="1" customWidth="1"/>
    <col min="3846" max="3846" width="9.7109375" style="120" bestFit="1" customWidth="1"/>
    <col min="3847" max="3847" width="10.42578125" style="120" bestFit="1" customWidth="1"/>
    <col min="3848" max="3848" width="8.42578125" style="120" bestFit="1" customWidth="1"/>
    <col min="3849" max="4096" width="9.140625" style="120"/>
    <col min="4097" max="4097" width="5.140625" style="120" bestFit="1" customWidth="1"/>
    <col min="4098" max="4098" width="28.42578125" style="120" bestFit="1" customWidth="1"/>
    <col min="4099" max="4099" width="9.5703125" style="120" bestFit="1" customWidth="1"/>
    <col min="4100" max="4100" width="9.7109375" style="120" bestFit="1" customWidth="1"/>
    <col min="4101" max="4101" width="9.5703125" style="120" bestFit="1" customWidth="1"/>
    <col min="4102" max="4102" width="9.7109375" style="120" bestFit="1" customWidth="1"/>
    <col min="4103" max="4103" width="10.42578125" style="120" bestFit="1" customWidth="1"/>
    <col min="4104" max="4104" width="8.42578125" style="120" bestFit="1" customWidth="1"/>
    <col min="4105" max="4352" width="9.140625" style="120"/>
    <col min="4353" max="4353" width="5.140625" style="120" bestFit="1" customWidth="1"/>
    <col min="4354" max="4354" width="28.42578125" style="120" bestFit="1" customWidth="1"/>
    <col min="4355" max="4355" width="9.5703125" style="120" bestFit="1" customWidth="1"/>
    <col min="4356" max="4356" width="9.7109375" style="120" bestFit="1" customWidth="1"/>
    <col min="4357" max="4357" width="9.5703125" style="120" bestFit="1" customWidth="1"/>
    <col min="4358" max="4358" width="9.7109375" style="120" bestFit="1" customWidth="1"/>
    <col min="4359" max="4359" width="10.42578125" style="120" bestFit="1" customWidth="1"/>
    <col min="4360" max="4360" width="8.42578125" style="120" bestFit="1" customWidth="1"/>
    <col min="4361" max="4608" width="9.140625" style="120"/>
    <col min="4609" max="4609" width="5.140625" style="120" bestFit="1" customWidth="1"/>
    <col min="4610" max="4610" width="28.42578125" style="120" bestFit="1" customWidth="1"/>
    <col min="4611" max="4611" width="9.5703125" style="120" bestFit="1" customWidth="1"/>
    <col min="4612" max="4612" width="9.7109375" style="120" bestFit="1" customWidth="1"/>
    <col min="4613" max="4613" width="9.5703125" style="120" bestFit="1" customWidth="1"/>
    <col min="4614" max="4614" width="9.7109375" style="120" bestFit="1" customWidth="1"/>
    <col min="4615" max="4615" width="10.42578125" style="120" bestFit="1" customWidth="1"/>
    <col min="4616" max="4616" width="8.42578125" style="120" bestFit="1" customWidth="1"/>
    <col min="4617" max="4864" width="9.140625" style="120"/>
    <col min="4865" max="4865" width="5.140625" style="120" bestFit="1" customWidth="1"/>
    <col min="4866" max="4866" width="28.42578125" style="120" bestFit="1" customWidth="1"/>
    <col min="4867" max="4867" width="9.5703125" style="120" bestFit="1" customWidth="1"/>
    <col min="4868" max="4868" width="9.7109375" style="120" bestFit="1" customWidth="1"/>
    <col min="4869" max="4869" width="9.5703125" style="120" bestFit="1" customWidth="1"/>
    <col min="4870" max="4870" width="9.7109375" style="120" bestFit="1" customWidth="1"/>
    <col min="4871" max="4871" width="10.42578125" style="120" bestFit="1" customWidth="1"/>
    <col min="4872" max="4872" width="8.42578125" style="120" bestFit="1" customWidth="1"/>
    <col min="4873" max="5120" width="9.140625" style="120"/>
    <col min="5121" max="5121" width="5.140625" style="120" bestFit="1" customWidth="1"/>
    <col min="5122" max="5122" width="28.42578125" style="120" bestFit="1" customWidth="1"/>
    <col min="5123" max="5123" width="9.5703125" style="120" bestFit="1" customWidth="1"/>
    <col min="5124" max="5124" width="9.7109375" style="120" bestFit="1" customWidth="1"/>
    <col min="5125" max="5125" width="9.5703125" style="120" bestFit="1" customWidth="1"/>
    <col min="5126" max="5126" width="9.7109375" style="120" bestFit="1" customWidth="1"/>
    <col min="5127" max="5127" width="10.42578125" style="120" bestFit="1" customWidth="1"/>
    <col min="5128" max="5128" width="8.42578125" style="120" bestFit="1" customWidth="1"/>
    <col min="5129" max="5376" width="9.140625" style="120"/>
    <col min="5377" max="5377" width="5.140625" style="120" bestFit="1" customWidth="1"/>
    <col min="5378" max="5378" width="28.42578125" style="120" bestFit="1" customWidth="1"/>
    <col min="5379" max="5379" width="9.5703125" style="120" bestFit="1" customWidth="1"/>
    <col min="5380" max="5380" width="9.7109375" style="120" bestFit="1" customWidth="1"/>
    <col min="5381" max="5381" width="9.5703125" style="120" bestFit="1" customWidth="1"/>
    <col min="5382" max="5382" width="9.7109375" style="120" bestFit="1" customWidth="1"/>
    <col min="5383" max="5383" width="10.42578125" style="120" bestFit="1" customWidth="1"/>
    <col min="5384" max="5384" width="8.42578125" style="120" bestFit="1" customWidth="1"/>
    <col min="5385" max="5632" width="9.140625" style="120"/>
    <col min="5633" max="5633" width="5.140625" style="120" bestFit="1" customWidth="1"/>
    <col min="5634" max="5634" width="28.42578125" style="120" bestFit="1" customWidth="1"/>
    <col min="5635" max="5635" width="9.5703125" style="120" bestFit="1" customWidth="1"/>
    <col min="5636" max="5636" width="9.7109375" style="120" bestFit="1" customWidth="1"/>
    <col min="5637" max="5637" width="9.5703125" style="120" bestFit="1" customWidth="1"/>
    <col min="5638" max="5638" width="9.7109375" style="120" bestFit="1" customWidth="1"/>
    <col min="5639" max="5639" width="10.42578125" style="120" bestFit="1" customWidth="1"/>
    <col min="5640" max="5640" width="8.42578125" style="120" bestFit="1" customWidth="1"/>
    <col min="5641" max="5888" width="9.140625" style="120"/>
    <col min="5889" max="5889" width="5.140625" style="120" bestFit="1" customWidth="1"/>
    <col min="5890" max="5890" width="28.42578125" style="120" bestFit="1" customWidth="1"/>
    <col min="5891" max="5891" width="9.5703125" style="120" bestFit="1" customWidth="1"/>
    <col min="5892" max="5892" width="9.7109375" style="120" bestFit="1" customWidth="1"/>
    <col min="5893" max="5893" width="9.5703125" style="120" bestFit="1" customWidth="1"/>
    <col min="5894" max="5894" width="9.7109375" style="120" bestFit="1" customWidth="1"/>
    <col min="5895" max="5895" width="10.42578125" style="120" bestFit="1" customWidth="1"/>
    <col min="5896" max="5896" width="8.42578125" style="120" bestFit="1" customWidth="1"/>
    <col min="5897" max="6144" width="9.140625" style="120"/>
    <col min="6145" max="6145" width="5.140625" style="120" bestFit="1" customWidth="1"/>
    <col min="6146" max="6146" width="28.42578125" style="120" bestFit="1" customWidth="1"/>
    <col min="6147" max="6147" width="9.5703125" style="120" bestFit="1" customWidth="1"/>
    <col min="6148" max="6148" width="9.7109375" style="120" bestFit="1" customWidth="1"/>
    <col min="6149" max="6149" width="9.5703125" style="120" bestFit="1" customWidth="1"/>
    <col min="6150" max="6150" width="9.7109375" style="120" bestFit="1" customWidth="1"/>
    <col min="6151" max="6151" width="10.42578125" style="120" bestFit="1" customWidth="1"/>
    <col min="6152" max="6152" width="8.42578125" style="120" bestFit="1" customWidth="1"/>
    <col min="6153" max="6400" width="9.140625" style="120"/>
    <col min="6401" max="6401" width="5.140625" style="120" bestFit="1" customWidth="1"/>
    <col min="6402" max="6402" width="28.42578125" style="120" bestFit="1" customWidth="1"/>
    <col min="6403" max="6403" width="9.5703125" style="120" bestFit="1" customWidth="1"/>
    <col min="6404" max="6404" width="9.7109375" style="120" bestFit="1" customWidth="1"/>
    <col min="6405" max="6405" width="9.5703125" style="120" bestFit="1" customWidth="1"/>
    <col min="6406" max="6406" width="9.7109375" style="120" bestFit="1" customWidth="1"/>
    <col min="6407" max="6407" width="10.42578125" style="120" bestFit="1" customWidth="1"/>
    <col min="6408" max="6408" width="8.42578125" style="120" bestFit="1" customWidth="1"/>
    <col min="6409" max="6656" width="9.140625" style="120"/>
    <col min="6657" max="6657" width="5.140625" style="120" bestFit="1" customWidth="1"/>
    <col min="6658" max="6658" width="28.42578125" style="120" bestFit="1" customWidth="1"/>
    <col min="6659" max="6659" width="9.5703125" style="120" bestFit="1" customWidth="1"/>
    <col min="6660" max="6660" width="9.7109375" style="120" bestFit="1" customWidth="1"/>
    <col min="6661" max="6661" width="9.5703125" style="120" bestFit="1" customWidth="1"/>
    <col min="6662" max="6662" width="9.7109375" style="120" bestFit="1" customWidth="1"/>
    <col min="6663" max="6663" width="10.42578125" style="120" bestFit="1" customWidth="1"/>
    <col min="6664" max="6664" width="8.42578125" style="120" bestFit="1" customWidth="1"/>
    <col min="6665" max="6912" width="9.140625" style="120"/>
    <col min="6913" max="6913" width="5.140625" style="120" bestFit="1" customWidth="1"/>
    <col min="6914" max="6914" width="28.42578125" style="120" bestFit="1" customWidth="1"/>
    <col min="6915" max="6915" width="9.5703125" style="120" bestFit="1" customWidth="1"/>
    <col min="6916" max="6916" width="9.7109375" style="120" bestFit="1" customWidth="1"/>
    <col min="6917" max="6917" width="9.5703125" style="120" bestFit="1" customWidth="1"/>
    <col min="6918" max="6918" width="9.7109375" style="120" bestFit="1" customWidth="1"/>
    <col min="6919" max="6919" width="10.42578125" style="120" bestFit="1" customWidth="1"/>
    <col min="6920" max="6920" width="8.42578125" style="120" bestFit="1" customWidth="1"/>
    <col min="6921" max="7168" width="9.140625" style="120"/>
    <col min="7169" max="7169" width="5.140625" style="120" bestFit="1" customWidth="1"/>
    <col min="7170" max="7170" width="28.42578125" style="120" bestFit="1" customWidth="1"/>
    <col min="7171" max="7171" width="9.5703125" style="120" bestFit="1" customWidth="1"/>
    <col min="7172" max="7172" width="9.7109375" style="120" bestFit="1" customWidth="1"/>
    <col min="7173" max="7173" width="9.5703125" style="120" bestFit="1" customWidth="1"/>
    <col min="7174" max="7174" width="9.7109375" style="120" bestFit="1" customWidth="1"/>
    <col min="7175" max="7175" width="10.42578125" style="120" bestFit="1" customWidth="1"/>
    <col min="7176" max="7176" width="8.42578125" style="120" bestFit="1" customWidth="1"/>
    <col min="7177" max="7424" width="9.140625" style="120"/>
    <col min="7425" max="7425" width="5.140625" style="120" bestFit="1" customWidth="1"/>
    <col min="7426" max="7426" width="28.42578125" style="120" bestFit="1" customWidth="1"/>
    <col min="7427" max="7427" width="9.5703125" style="120" bestFit="1" customWidth="1"/>
    <col min="7428" max="7428" width="9.7109375" style="120" bestFit="1" customWidth="1"/>
    <col min="7429" max="7429" width="9.5703125" style="120" bestFit="1" customWidth="1"/>
    <col min="7430" max="7430" width="9.7109375" style="120" bestFit="1" customWidth="1"/>
    <col min="7431" max="7431" width="10.42578125" style="120" bestFit="1" customWidth="1"/>
    <col min="7432" max="7432" width="8.42578125" style="120" bestFit="1" customWidth="1"/>
    <col min="7433" max="7680" width="9.140625" style="120"/>
    <col min="7681" max="7681" width="5.140625" style="120" bestFit="1" customWidth="1"/>
    <col min="7682" max="7682" width="28.42578125" style="120" bestFit="1" customWidth="1"/>
    <col min="7683" max="7683" width="9.5703125" style="120" bestFit="1" customWidth="1"/>
    <col min="7684" max="7684" width="9.7109375" style="120" bestFit="1" customWidth="1"/>
    <col min="7685" max="7685" width="9.5703125" style="120" bestFit="1" customWidth="1"/>
    <col min="7686" max="7686" width="9.7109375" style="120" bestFit="1" customWidth="1"/>
    <col min="7687" max="7687" width="10.42578125" style="120" bestFit="1" customWidth="1"/>
    <col min="7688" max="7688" width="8.42578125" style="120" bestFit="1" customWidth="1"/>
    <col min="7689" max="7936" width="9.140625" style="120"/>
    <col min="7937" max="7937" width="5.140625" style="120" bestFit="1" customWidth="1"/>
    <col min="7938" max="7938" width="28.42578125" style="120" bestFit="1" customWidth="1"/>
    <col min="7939" max="7939" width="9.5703125" style="120" bestFit="1" customWidth="1"/>
    <col min="7940" max="7940" width="9.7109375" style="120" bestFit="1" customWidth="1"/>
    <col min="7941" max="7941" width="9.5703125" style="120" bestFit="1" customWidth="1"/>
    <col min="7942" max="7942" width="9.7109375" style="120" bestFit="1" customWidth="1"/>
    <col min="7943" max="7943" width="10.42578125" style="120" bestFit="1" customWidth="1"/>
    <col min="7944" max="7944" width="8.42578125" style="120" bestFit="1" customWidth="1"/>
    <col min="7945" max="8192" width="9.140625" style="120"/>
    <col min="8193" max="8193" width="5.140625" style="120" bestFit="1" customWidth="1"/>
    <col min="8194" max="8194" width="28.42578125" style="120" bestFit="1" customWidth="1"/>
    <col min="8195" max="8195" width="9.5703125" style="120" bestFit="1" customWidth="1"/>
    <col min="8196" max="8196" width="9.7109375" style="120" bestFit="1" customWidth="1"/>
    <col min="8197" max="8197" width="9.5703125" style="120" bestFit="1" customWidth="1"/>
    <col min="8198" max="8198" width="9.7109375" style="120" bestFit="1" customWidth="1"/>
    <col min="8199" max="8199" width="10.42578125" style="120" bestFit="1" customWidth="1"/>
    <col min="8200" max="8200" width="8.42578125" style="120" bestFit="1" customWidth="1"/>
    <col min="8201" max="8448" width="9.140625" style="120"/>
    <col min="8449" max="8449" width="5.140625" style="120" bestFit="1" customWidth="1"/>
    <col min="8450" max="8450" width="28.42578125" style="120" bestFit="1" customWidth="1"/>
    <col min="8451" max="8451" width="9.5703125" style="120" bestFit="1" customWidth="1"/>
    <col min="8452" max="8452" width="9.7109375" style="120" bestFit="1" customWidth="1"/>
    <col min="8453" max="8453" width="9.5703125" style="120" bestFit="1" customWidth="1"/>
    <col min="8454" max="8454" width="9.7109375" style="120" bestFit="1" customWidth="1"/>
    <col min="8455" max="8455" width="10.42578125" style="120" bestFit="1" customWidth="1"/>
    <col min="8456" max="8456" width="8.42578125" style="120" bestFit="1" customWidth="1"/>
    <col min="8457" max="8704" width="9.140625" style="120"/>
    <col min="8705" max="8705" width="5.140625" style="120" bestFit="1" customWidth="1"/>
    <col min="8706" max="8706" width="28.42578125" style="120" bestFit="1" customWidth="1"/>
    <col min="8707" max="8707" width="9.5703125" style="120" bestFit="1" customWidth="1"/>
    <col min="8708" max="8708" width="9.7109375" style="120" bestFit="1" customWidth="1"/>
    <col min="8709" max="8709" width="9.5703125" style="120" bestFit="1" customWidth="1"/>
    <col min="8710" max="8710" width="9.7109375" style="120" bestFit="1" customWidth="1"/>
    <col min="8711" max="8711" width="10.42578125" style="120" bestFit="1" customWidth="1"/>
    <col min="8712" max="8712" width="8.42578125" style="120" bestFit="1" customWidth="1"/>
    <col min="8713" max="8960" width="9.140625" style="120"/>
    <col min="8961" max="8961" width="5.140625" style="120" bestFit="1" customWidth="1"/>
    <col min="8962" max="8962" width="28.42578125" style="120" bestFit="1" customWidth="1"/>
    <col min="8963" max="8963" width="9.5703125" style="120" bestFit="1" customWidth="1"/>
    <col min="8964" max="8964" width="9.7109375" style="120" bestFit="1" customWidth="1"/>
    <col min="8965" max="8965" width="9.5703125" style="120" bestFit="1" customWidth="1"/>
    <col min="8966" max="8966" width="9.7109375" style="120" bestFit="1" customWidth="1"/>
    <col min="8967" max="8967" width="10.42578125" style="120" bestFit="1" customWidth="1"/>
    <col min="8968" max="8968" width="8.42578125" style="120" bestFit="1" customWidth="1"/>
    <col min="8969" max="9216" width="9.140625" style="120"/>
    <col min="9217" max="9217" width="5.140625" style="120" bestFit="1" customWidth="1"/>
    <col min="9218" max="9218" width="28.42578125" style="120" bestFit="1" customWidth="1"/>
    <col min="9219" max="9219" width="9.5703125" style="120" bestFit="1" customWidth="1"/>
    <col min="9220" max="9220" width="9.7109375" style="120" bestFit="1" customWidth="1"/>
    <col min="9221" max="9221" width="9.5703125" style="120" bestFit="1" customWidth="1"/>
    <col min="9222" max="9222" width="9.7109375" style="120" bestFit="1" customWidth="1"/>
    <col min="9223" max="9223" width="10.42578125" style="120" bestFit="1" customWidth="1"/>
    <col min="9224" max="9224" width="8.42578125" style="120" bestFit="1" customWidth="1"/>
    <col min="9225" max="9472" width="9.140625" style="120"/>
    <col min="9473" max="9473" width="5.140625" style="120" bestFit="1" customWidth="1"/>
    <col min="9474" max="9474" width="28.42578125" style="120" bestFit="1" customWidth="1"/>
    <col min="9475" max="9475" width="9.5703125" style="120" bestFit="1" customWidth="1"/>
    <col min="9476" max="9476" width="9.7109375" style="120" bestFit="1" customWidth="1"/>
    <col min="9477" max="9477" width="9.5703125" style="120" bestFit="1" customWidth="1"/>
    <col min="9478" max="9478" width="9.7109375" style="120" bestFit="1" customWidth="1"/>
    <col min="9479" max="9479" width="10.42578125" style="120" bestFit="1" customWidth="1"/>
    <col min="9480" max="9480" width="8.42578125" style="120" bestFit="1" customWidth="1"/>
    <col min="9481" max="9728" width="9.140625" style="120"/>
    <col min="9729" max="9729" width="5.140625" style="120" bestFit="1" customWidth="1"/>
    <col min="9730" max="9730" width="28.42578125" style="120" bestFit="1" customWidth="1"/>
    <col min="9731" max="9731" width="9.5703125" style="120" bestFit="1" customWidth="1"/>
    <col min="9732" max="9732" width="9.7109375" style="120" bestFit="1" customWidth="1"/>
    <col min="9733" max="9733" width="9.5703125" style="120" bestFit="1" customWidth="1"/>
    <col min="9734" max="9734" width="9.7109375" style="120" bestFit="1" customWidth="1"/>
    <col min="9735" max="9735" width="10.42578125" style="120" bestFit="1" customWidth="1"/>
    <col min="9736" max="9736" width="8.42578125" style="120" bestFit="1" customWidth="1"/>
    <col min="9737" max="9984" width="9.140625" style="120"/>
    <col min="9985" max="9985" width="5.140625" style="120" bestFit="1" customWidth="1"/>
    <col min="9986" max="9986" width="28.42578125" style="120" bestFit="1" customWidth="1"/>
    <col min="9987" max="9987" width="9.5703125" style="120" bestFit="1" customWidth="1"/>
    <col min="9988" max="9988" width="9.7109375" style="120" bestFit="1" customWidth="1"/>
    <col min="9989" max="9989" width="9.5703125" style="120" bestFit="1" customWidth="1"/>
    <col min="9990" max="9990" width="9.7109375" style="120" bestFit="1" customWidth="1"/>
    <col min="9991" max="9991" width="10.42578125" style="120" bestFit="1" customWidth="1"/>
    <col min="9992" max="9992" width="8.42578125" style="120" bestFit="1" customWidth="1"/>
    <col min="9993" max="10240" width="9.140625" style="120"/>
    <col min="10241" max="10241" width="5.140625" style="120" bestFit="1" customWidth="1"/>
    <col min="10242" max="10242" width="28.42578125" style="120" bestFit="1" customWidth="1"/>
    <col min="10243" max="10243" width="9.5703125" style="120" bestFit="1" customWidth="1"/>
    <col min="10244" max="10244" width="9.7109375" style="120" bestFit="1" customWidth="1"/>
    <col min="10245" max="10245" width="9.5703125" style="120" bestFit="1" customWidth="1"/>
    <col min="10246" max="10246" width="9.7109375" style="120" bestFit="1" customWidth="1"/>
    <col min="10247" max="10247" width="10.42578125" style="120" bestFit="1" customWidth="1"/>
    <col min="10248" max="10248" width="8.42578125" style="120" bestFit="1" customWidth="1"/>
    <col min="10249" max="10496" width="9.140625" style="120"/>
    <col min="10497" max="10497" width="5.140625" style="120" bestFit="1" customWidth="1"/>
    <col min="10498" max="10498" width="28.42578125" style="120" bestFit="1" customWidth="1"/>
    <col min="10499" max="10499" width="9.5703125" style="120" bestFit="1" customWidth="1"/>
    <col min="10500" max="10500" width="9.7109375" style="120" bestFit="1" customWidth="1"/>
    <col min="10501" max="10501" width="9.5703125" style="120" bestFit="1" customWidth="1"/>
    <col min="10502" max="10502" width="9.7109375" style="120" bestFit="1" customWidth="1"/>
    <col min="10503" max="10503" width="10.42578125" style="120" bestFit="1" customWidth="1"/>
    <col min="10504" max="10504" width="8.42578125" style="120" bestFit="1" customWidth="1"/>
    <col min="10505" max="10752" width="9.140625" style="120"/>
    <col min="10753" max="10753" width="5.140625" style="120" bestFit="1" customWidth="1"/>
    <col min="10754" max="10754" width="28.42578125" style="120" bestFit="1" customWidth="1"/>
    <col min="10755" max="10755" width="9.5703125" style="120" bestFit="1" customWidth="1"/>
    <col min="10756" max="10756" width="9.7109375" style="120" bestFit="1" customWidth="1"/>
    <col min="10757" max="10757" width="9.5703125" style="120" bestFit="1" customWidth="1"/>
    <col min="10758" max="10758" width="9.7109375" style="120" bestFit="1" customWidth="1"/>
    <col min="10759" max="10759" width="10.42578125" style="120" bestFit="1" customWidth="1"/>
    <col min="10760" max="10760" width="8.42578125" style="120" bestFit="1" customWidth="1"/>
    <col min="10761" max="11008" width="9.140625" style="120"/>
    <col min="11009" max="11009" width="5.140625" style="120" bestFit="1" customWidth="1"/>
    <col min="11010" max="11010" width="28.42578125" style="120" bestFit="1" customWidth="1"/>
    <col min="11011" max="11011" width="9.5703125" style="120" bestFit="1" customWidth="1"/>
    <col min="11012" max="11012" width="9.7109375" style="120" bestFit="1" customWidth="1"/>
    <col min="11013" max="11013" width="9.5703125" style="120" bestFit="1" customWidth="1"/>
    <col min="11014" max="11014" width="9.7109375" style="120" bestFit="1" customWidth="1"/>
    <col min="11015" max="11015" width="10.42578125" style="120" bestFit="1" customWidth="1"/>
    <col min="11016" max="11016" width="8.42578125" style="120" bestFit="1" customWidth="1"/>
    <col min="11017" max="11264" width="9.140625" style="120"/>
    <col min="11265" max="11265" width="5.140625" style="120" bestFit="1" customWidth="1"/>
    <col min="11266" max="11266" width="28.42578125" style="120" bestFit="1" customWidth="1"/>
    <col min="11267" max="11267" width="9.5703125" style="120" bestFit="1" customWidth="1"/>
    <col min="11268" max="11268" width="9.7109375" style="120" bestFit="1" customWidth="1"/>
    <col min="11269" max="11269" width="9.5703125" style="120" bestFit="1" customWidth="1"/>
    <col min="11270" max="11270" width="9.7109375" style="120" bestFit="1" customWidth="1"/>
    <col min="11271" max="11271" width="10.42578125" style="120" bestFit="1" customWidth="1"/>
    <col min="11272" max="11272" width="8.42578125" style="120" bestFit="1" customWidth="1"/>
    <col min="11273" max="11520" width="9.140625" style="120"/>
    <col min="11521" max="11521" width="5.140625" style="120" bestFit="1" customWidth="1"/>
    <col min="11522" max="11522" width="28.42578125" style="120" bestFit="1" customWidth="1"/>
    <col min="11523" max="11523" width="9.5703125" style="120" bestFit="1" customWidth="1"/>
    <col min="11524" max="11524" width="9.7109375" style="120" bestFit="1" customWidth="1"/>
    <col min="11525" max="11525" width="9.5703125" style="120" bestFit="1" customWidth="1"/>
    <col min="11526" max="11526" width="9.7109375" style="120" bestFit="1" customWidth="1"/>
    <col min="11527" max="11527" width="10.42578125" style="120" bestFit="1" customWidth="1"/>
    <col min="11528" max="11528" width="8.42578125" style="120" bestFit="1" customWidth="1"/>
    <col min="11529" max="11776" width="9.140625" style="120"/>
    <col min="11777" max="11777" width="5.140625" style="120" bestFit="1" customWidth="1"/>
    <col min="11778" max="11778" width="28.42578125" style="120" bestFit="1" customWidth="1"/>
    <col min="11779" max="11779" width="9.5703125" style="120" bestFit="1" customWidth="1"/>
    <col min="11780" max="11780" width="9.7109375" style="120" bestFit="1" customWidth="1"/>
    <col min="11781" max="11781" width="9.5703125" style="120" bestFit="1" customWidth="1"/>
    <col min="11782" max="11782" width="9.7109375" style="120" bestFit="1" customWidth="1"/>
    <col min="11783" max="11783" width="10.42578125" style="120" bestFit="1" customWidth="1"/>
    <col min="11784" max="11784" width="8.42578125" style="120" bestFit="1" customWidth="1"/>
    <col min="11785" max="12032" width="9.140625" style="120"/>
    <col min="12033" max="12033" width="5.140625" style="120" bestFit="1" customWidth="1"/>
    <col min="12034" max="12034" width="28.42578125" style="120" bestFit="1" customWidth="1"/>
    <col min="12035" max="12035" width="9.5703125" style="120" bestFit="1" customWidth="1"/>
    <col min="12036" max="12036" width="9.7109375" style="120" bestFit="1" customWidth="1"/>
    <col min="12037" max="12037" width="9.5703125" style="120" bestFit="1" customWidth="1"/>
    <col min="12038" max="12038" width="9.7109375" style="120" bestFit="1" customWidth="1"/>
    <col min="12039" max="12039" width="10.42578125" style="120" bestFit="1" customWidth="1"/>
    <col min="12040" max="12040" width="8.42578125" style="120" bestFit="1" customWidth="1"/>
    <col min="12041" max="12288" width="9.140625" style="120"/>
    <col min="12289" max="12289" width="5.140625" style="120" bestFit="1" customWidth="1"/>
    <col min="12290" max="12290" width="28.42578125" style="120" bestFit="1" customWidth="1"/>
    <col min="12291" max="12291" width="9.5703125" style="120" bestFit="1" customWidth="1"/>
    <col min="12292" max="12292" width="9.7109375" style="120" bestFit="1" customWidth="1"/>
    <col min="12293" max="12293" width="9.5703125" style="120" bestFit="1" customWidth="1"/>
    <col min="12294" max="12294" width="9.7109375" style="120" bestFit="1" customWidth="1"/>
    <col min="12295" max="12295" width="10.42578125" style="120" bestFit="1" customWidth="1"/>
    <col min="12296" max="12296" width="8.42578125" style="120" bestFit="1" customWidth="1"/>
    <col min="12297" max="12544" width="9.140625" style="120"/>
    <col min="12545" max="12545" width="5.140625" style="120" bestFit="1" customWidth="1"/>
    <col min="12546" max="12546" width="28.42578125" style="120" bestFit="1" customWidth="1"/>
    <col min="12547" max="12547" width="9.5703125" style="120" bestFit="1" customWidth="1"/>
    <col min="12548" max="12548" width="9.7109375" style="120" bestFit="1" customWidth="1"/>
    <col min="12549" max="12549" width="9.5703125" style="120" bestFit="1" customWidth="1"/>
    <col min="12550" max="12550" width="9.7109375" style="120" bestFit="1" customWidth="1"/>
    <col min="12551" max="12551" width="10.42578125" style="120" bestFit="1" customWidth="1"/>
    <col min="12552" max="12552" width="8.42578125" style="120" bestFit="1" customWidth="1"/>
    <col min="12553" max="12800" width="9.140625" style="120"/>
    <col min="12801" max="12801" width="5.140625" style="120" bestFit="1" customWidth="1"/>
    <col min="12802" max="12802" width="28.42578125" style="120" bestFit="1" customWidth="1"/>
    <col min="12803" max="12803" width="9.5703125" style="120" bestFit="1" customWidth="1"/>
    <col min="12804" max="12804" width="9.7109375" style="120" bestFit="1" customWidth="1"/>
    <col min="12805" max="12805" width="9.5703125" style="120" bestFit="1" customWidth="1"/>
    <col min="12806" max="12806" width="9.7109375" style="120" bestFit="1" customWidth="1"/>
    <col min="12807" max="12807" width="10.42578125" style="120" bestFit="1" customWidth="1"/>
    <col min="12808" max="12808" width="8.42578125" style="120" bestFit="1" customWidth="1"/>
    <col min="12809" max="13056" width="9.140625" style="120"/>
    <col min="13057" max="13057" width="5.140625" style="120" bestFit="1" customWidth="1"/>
    <col min="13058" max="13058" width="28.42578125" style="120" bestFit="1" customWidth="1"/>
    <col min="13059" max="13059" width="9.5703125" style="120" bestFit="1" customWidth="1"/>
    <col min="13060" max="13060" width="9.7109375" style="120" bestFit="1" customWidth="1"/>
    <col min="13061" max="13061" width="9.5703125" style="120" bestFit="1" customWidth="1"/>
    <col min="13062" max="13062" width="9.7109375" style="120" bestFit="1" customWidth="1"/>
    <col min="13063" max="13063" width="10.42578125" style="120" bestFit="1" customWidth="1"/>
    <col min="13064" max="13064" width="8.42578125" style="120" bestFit="1" customWidth="1"/>
    <col min="13065" max="13312" width="9.140625" style="120"/>
    <col min="13313" max="13313" width="5.140625" style="120" bestFit="1" customWidth="1"/>
    <col min="13314" max="13314" width="28.42578125" style="120" bestFit="1" customWidth="1"/>
    <col min="13315" max="13315" width="9.5703125" style="120" bestFit="1" customWidth="1"/>
    <col min="13316" max="13316" width="9.7109375" style="120" bestFit="1" customWidth="1"/>
    <col min="13317" max="13317" width="9.5703125" style="120" bestFit="1" customWidth="1"/>
    <col min="13318" max="13318" width="9.7109375" style="120" bestFit="1" customWidth="1"/>
    <col min="13319" max="13319" width="10.42578125" style="120" bestFit="1" customWidth="1"/>
    <col min="13320" max="13320" width="8.42578125" style="120" bestFit="1" customWidth="1"/>
    <col min="13321" max="13568" width="9.140625" style="120"/>
    <col min="13569" max="13569" width="5.140625" style="120" bestFit="1" customWidth="1"/>
    <col min="13570" max="13570" width="28.42578125" style="120" bestFit="1" customWidth="1"/>
    <col min="13571" max="13571" width="9.5703125" style="120" bestFit="1" customWidth="1"/>
    <col min="13572" max="13572" width="9.7109375" style="120" bestFit="1" customWidth="1"/>
    <col min="13573" max="13573" width="9.5703125" style="120" bestFit="1" customWidth="1"/>
    <col min="13574" max="13574" width="9.7109375" style="120" bestFit="1" customWidth="1"/>
    <col min="13575" max="13575" width="10.42578125" style="120" bestFit="1" customWidth="1"/>
    <col min="13576" max="13576" width="8.42578125" style="120" bestFit="1" customWidth="1"/>
    <col min="13577" max="13824" width="9.140625" style="120"/>
    <col min="13825" max="13825" width="5.140625" style="120" bestFit="1" customWidth="1"/>
    <col min="13826" max="13826" width="28.42578125" style="120" bestFit="1" customWidth="1"/>
    <col min="13827" max="13827" width="9.5703125" style="120" bestFit="1" customWidth="1"/>
    <col min="13828" max="13828" width="9.7109375" style="120" bestFit="1" customWidth="1"/>
    <col min="13829" max="13829" width="9.5703125" style="120" bestFit="1" customWidth="1"/>
    <col min="13830" max="13830" width="9.7109375" style="120" bestFit="1" customWidth="1"/>
    <col min="13831" max="13831" width="10.42578125" style="120" bestFit="1" customWidth="1"/>
    <col min="13832" max="13832" width="8.42578125" style="120" bestFit="1" customWidth="1"/>
    <col min="13833" max="14080" width="9.140625" style="120"/>
    <col min="14081" max="14081" width="5.140625" style="120" bestFit="1" customWidth="1"/>
    <col min="14082" max="14082" width="28.42578125" style="120" bestFit="1" customWidth="1"/>
    <col min="14083" max="14083" width="9.5703125" style="120" bestFit="1" customWidth="1"/>
    <col min="14084" max="14084" width="9.7109375" style="120" bestFit="1" customWidth="1"/>
    <col min="14085" max="14085" width="9.5703125" style="120" bestFit="1" customWidth="1"/>
    <col min="14086" max="14086" width="9.7109375" style="120" bestFit="1" customWidth="1"/>
    <col min="14087" max="14087" width="10.42578125" style="120" bestFit="1" customWidth="1"/>
    <col min="14088" max="14088" width="8.42578125" style="120" bestFit="1" customWidth="1"/>
    <col min="14089" max="14336" width="9.140625" style="120"/>
    <col min="14337" max="14337" width="5.140625" style="120" bestFit="1" customWidth="1"/>
    <col min="14338" max="14338" width="28.42578125" style="120" bestFit="1" customWidth="1"/>
    <col min="14339" max="14339" width="9.5703125" style="120" bestFit="1" customWidth="1"/>
    <col min="14340" max="14340" width="9.7109375" style="120" bestFit="1" customWidth="1"/>
    <col min="14341" max="14341" width="9.5703125" style="120" bestFit="1" customWidth="1"/>
    <col min="14342" max="14342" width="9.7109375" style="120" bestFit="1" customWidth="1"/>
    <col min="14343" max="14343" width="10.42578125" style="120" bestFit="1" customWidth="1"/>
    <col min="14344" max="14344" width="8.42578125" style="120" bestFit="1" customWidth="1"/>
    <col min="14345" max="14592" width="9.140625" style="120"/>
    <col min="14593" max="14593" width="5.140625" style="120" bestFit="1" customWidth="1"/>
    <col min="14594" max="14594" width="28.42578125" style="120" bestFit="1" customWidth="1"/>
    <col min="14595" max="14595" width="9.5703125" style="120" bestFit="1" customWidth="1"/>
    <col min="14596" max="14596" width="9.7109375" style="120" bestFit="1" customWidth="1"/>
    <col min="14597" max="14597" width="9.5703125" style="120" bestFit="1" customWidth="1"/>
    <col min="14598" max="14598" width="9.7109375" style="120" bestFit="1" customWidth="1"/>
    <col min="14599" max="14599" width="10.42578125" style="120" bestFit="1" customWidth="1"/>
    <col min="14600" max="14600" width="8.42578125" style="120" bestFit="1" customWidth="1"/>
    <col min="14601" max="14848" width="9.140625" style="120"/>
    <col min="14849" max="14849" width="5.140625" style="120" bestFit="1" customWidth="1"/>
    <col min="14850" max="14850" width="28.42578125" style="120" bestFit="1" customWidth="1"/>
    <col min="14851" max="14851" width="9.5703125" style="120" bestFit="1" customWidth="1"/>
    <col min="14852" max="14852" width="9.7109375" style="120" bestFit="1" customWidth="1"/>
    <col min="14853" max="14853" width="9.5703125" style="120" bestFit="1" customWidth="1"/>
    <col min="14854" max="14854" width="9.7109375" style="120" bestFit="1" customWidth="1"/>
    <col min="14855" max="14855" width="10.42578125" style="120" bestFit="1" customWidth="1"/>
    <col min="14856" max="14856" width="8.42578125" style="120" bestFit="1" customWidth="1"/>
    <col min="14857" max="15104" width="9.140625" style="120"/>
    <col min="15105" max="15105" width="5.140625" style="120" bestFit="1" customWidth="1"/>
    <col min="15106" max="15106" width="28.42578125" style="120" bestFit="1" customWidth="1"/>
    <col min="15107" max="15107" width="9.5703125" style="120" bestFit="1" customWidth="1"/>
    <col min="15108" max="15108" width="9.7109375" style="120" bestFit="1" customWidth="1"/>
    <col min="15109" max="15109" width="9.5703125" style="120" bestFit="1" customWidth="1"/>
    <col min="15110" max="15110" width="9.7109375" style="120" bestFit="1" customWidth="1"/>
    <col min="15111" max="15111" width="10.42578125" style="120" bestFit="1" customWidth="1"/>
    <col min="15112" max="15112" width="8.42578125" style="120" bestFit="1" customWidth="1"/>
    <col min="15113" max="15360" width="9.140625" style="120"/>
    <col min="15361" max="15361" width="5.140625" style="120" bestFit="1" customWidth="1"/>
    <col min="15362" max="15362" width="28.42578125" style="120" bestFit="1" customWidth="1"/>
    <col min="15363" max="15363" width="9.5703125" style="120" bestFit="1" customWidth="1"/>
    <col min="15364" max="15364" width="9.7109375" style="120" bestFit="1" customWidth="1"/>
    <col min="15365" max="15365" width="9.5703125" style="120" bestFit="1" customWidth="1"/>
    <col min="15366" max="15366" width="9.7109375" style="120" bestFit="1" customWidth="1"/>
    <col min="15367" max="15367" width="10.42578125" style="120" bestFit="1" customWidth="1"/>
    <col min="15368" max="15368" width="8.42578125" style="120" bestFit="1" customWidth="1"/>
    <col min="15369" max="15616" width="9.140625" style="120"/>
    <col min="15617" max="15617" width="5.140625" style="120" bestFit="1" customWidth="1"/>
    <col min="15618" max="15618" width="28.42578125" style="120" bestFit="1" customWidth="1"/>
    <col min="15619" max="15619" width="9.5703125" style="120" bestFit="1" customWidth="1"/>
    <col min="15620" max="15620" width="9.7109375" style="120" bestFit="1" customWidth="1"/>
    <col min="15621" max="15621" width="9.5703125" style="120" bestFit="1" customWidth="1"/>
    <col min="15622" max="15622" width="9.7109375" style="120" bestFit="1" customWidth="1"/>
    <col min="15623" max="15623" width="10.42578125" style="120" bestFit="1" customWidth="1"/>
    <col min="15624" max="15624" width="8.42578125" style="120" bestFit="1" customWidth="1"/>
    <col min="15625" max="15872" width="9.140625" style="120"/>
    <col min="15873" max="15873" width="5.140625" style="120" bestFit="1" customWidth="1"/>
    <col min="15874" max="15874" width="28.42578125" style="120" bestFit="1" customWidth="1"/>
    <col min="15875" max="15875" width="9.5703125" style="120" bestFit="1" customWidth="1"/>
    <col min="15876" max="15876" width="9.7109375" style="120" bestFit="1" customWidth="1"/>
    <col min="15877" max="15877" width="9.5703125" style="120" bestFit="1" customWidth="1"/>
    <col min="15878" max="15878" width="9.7109375" style="120" bestFit="1" customWidth="1"/>
    <col min="15879" max="15879" width="10.42578125" style="120" bestFit="1" customWidth="1"/>
    <col min="15880" max="15880" width="8.42578125" style="120" bestFit="1" customWidth="1"/>
    <col min="15881" max="16128" width="9.140625" style="120"/>
    <col min="16129" max="16129" width="5.140625" style="120" bestFit="1" customWidth="1"/>
    <col min="16130" max="16130" width="28.42578125" style="120" bestFit="1" customWidth="1"/>
    <col min="16131" max="16131" width="9.5703125" style="120" bestFit="1" customWidth="1"/>
    <col min="16132" max="16132" width="9.7109375" style="120" bestFit="1" customWidth="1"/>
    <col min="16133" max="16133" width="9.5703125" style="120" bestFit="1" customWidth="1"/>
    <col min="16134" max="16134" width="9.7109375" style="120" bestFit="1" customWidth="1"/>
    <col min="16135" max="16135" width="10.42578125" style="120" bestFit="1" customWidth="1"/>
    <col min="16136" max="16136" width="8.42578125" style="120" bestFit="1" customWidth="1"/>
    <col min="16137" max="16384" width="9.140625" style="120"/>
  </cols>
  <sheetData>
    <row r="1" spans="1:256">
      <c r="A1" s="2516" t="s">
        <v>50</v>
      </c>
      <c r="B1" s="2516"/>
      <c r="C1" s="2516"/>
      <c r="D1" s="2516"/>
      <c r="E1" s="2516"/>
      <c r="F1" s="2516"/>
      <c r="G1" s="2516"/>
      <c r="H1" s="2516"/>
    </row>
    <row r="2" spans="1:256">
      <c r="A2" s="2516" t="s">
        <v>51</v>
      </c>
      <c r="B2" s="2516"/>
      <c r="C2" s="2516"/>
      <c r="D2" s="2516"/>
      <c r="E2" s="2516"/>
      <c r="F2" s="2516"/>
      <c r="G2" s="2516"/>
      <c r="H2" s="2516"/>
    </row>
    <row r="3" spans="1:256" ht="16.5" thickBot="1">
      <c r="A3" s="2517" t="s">
        <v>52</v>
      </c>
      <c r="B3" s="2517"/>
      <c r="C3" s="2517"/>
      <c r="D3" s="2517"/>
      <c r="E3" s="2517"/>
      <c r="F3" s="2517"/>
      <c r="G3" s="2517"/>
      <c r="H3" s="2517"/>
    </row>
    <row r="4" spans="1:256" ht="16.5" thickTop="1">
      <c r="A4" s="2518" t="s">
        <v>42</v>
      </c>
      <c r="B4" s="2520" t="s">
        <v>53</v>
      </c>
      <c r="C4" s="2522">
        <v>2018</v>
      </c>
      <c r="D4" s="2523"/>
      <c r="E4" s="2522">
        <v>2019</v>
      </c>
      <c r="F4" s="2523"/>
      <c r="G4" s="2524" t="s">
        <v>54</v>
      </c>
      <c r="H4" s="2525"/>
    </row>
    <row r="5" spans="1:256">
      <c r="A5" s="2519"/>
      <c r="B5" s="2521"/>
      <c r="C5" s="1108" t="s">
        <v>55</v>
      </c>
      <c r="D5" s="1108" t="s">
        <v>244</v>
      </c>
      <c r="E5" s="1108" t="s">
        <v>55</v>
      </c>
      <c r="F5" s="1108" t="s">
        <v>244</v>
      </c>
      <c r="G5" s="1109" t="s">
        <v>44</v>
      </c>
      <c r="H5" s="1110" t="s">
        <v>56</v>
      </c>
    </row>
    <row r="6" spans="1:256" ht="17.25" customHeight="1">
      <c r="A6" s="1111">
        <v>1</v>
      </c>
      <c r="B6" s="1112" t="s">
        <v>57</v>
      </c>
      <c r="C6" s="1113">
        <v>144847.9</v>
      </c>
      <c r="D6" s="1114">
        <f>SUM(D7:D11)</f>
        <v>144847.9</v>
      </c>
      <c r="E6" s="1114">
        <v>146792.9</v>
      </c>
      <c r="F6" s="1114">
        <f>SUM(F7:F11)</f>
        <v>146792.9</v>
      </c>
      <c r="G6" s="1113">
        <f>+D6-C6</f>
        <v>0</v>
      </c>
      <c r="H6" s="1115">
        <f>+F6-E6</f>
        <v>0</v>
      </c>
      <c r="K6" s="121"/>
      <c r="L6" s="121"/>
    </row>
    <row r="7" spans="1:256" ht="17.25" customHeight="1">
      <c r="A7" s="1116"/>
      <c r="B7" s="1117" t="s">
        <v>58</v>
      </c>
      <c r="C7" s="1118">
        <v>26119.9</v>
      </c>
      <c r="D7" s="1119">
        <v>20074.900000000001</v>
      </c>
      <c r="E7" s="1119">
        <v>18473.099999999999</v>
      </c>
      <c r="F7" s="1119">
        <v>16669.900000000001</v>
      </c>
      <c r="G7" s="1118">
        <f>+D7-C7</f>
        <v>-6045</v>
      </c>
      <c r="H7" s="1120">
        <f>+F7-E7</f>
        <v>-1803.1999999999971</v>
      </c>
      <c r="I7" s="121"/>
      <c r="J7" s="121"/>
      <c r="K7" s="121"/>
      <c r="L7" s="121"/>
    </row>
    <row r="8" spans="1:256" ht="17.25" customHeight="1">
      <c r="A8" s="1116"/>
      <c r="B8" s="1117" t="s">
        <v>59</v>
      </c>
      <c r="C8" s="1118">
        <v>118153</v>
      </c>
      <c r="D8" s="1119">
        <v>122973</v>
      </c>
      <c r="E8" s="1119">
        <v>125094.9</v>
      </c>
      <c r="F8" s="1119">
        <v>127603</v>
      </c>
      <c r="G8" s="1118">
        <f t="shared" ref="G8:G38" si="0">+D8-C8</f>
        <v>4820</v>
      </c>
      <c r="H8" s="1120">
        <f t="shared" ref="H8:H38" si="1">+F8-E8</f>
        <v>2508.1000000000058</v>
      </c>
      <c r="K8" s="121"/>
      <c r="L8" s="121"/>
    </row>
    <row r="9" spans="1:256" ht="17.25" customHeight="1">
      <c r="A9" s="1116"/>
      <c r="B9" s="1117" t="s">
        <v>60</v>
      </c>
      <c r="C9" s="1118">
        <v>420</v>
      </c>
      <c r="D9" s="1119">
        <v>1620</v>
      </c>
      <c r="E9" s="1119">
        <v>2960.8</v>
      </c>
      <c r="F9" s="1119">
        <v>2010</v>
      </c>
      <c r="G9" s="1118">
        <f t="shared" si="0"/>
        <v>1200</v>
      </c>
      <c r="H9" s="1120">
        <f t="shared" si="1"/>
        <v>-950.80000000000018</v>
      </c>
      <c r="K9" s="121"/>
      <c r="L9" s="121"/>
    </row>
    <row r="10" spans="1:256" ht="17.25" customHeight="1">
      <c r="A10" s="1116"/>
      <c r="B10" s="1117" t="s">
        <v>61</v>
      </c>
      <c r="C10" s="1118">
        <v>155</v>
      </c>
      <c r="D10" s="1119">
        <v>180</v>
      </c>
      <c r="E10" s="1119">
        <v>262.10000000000002</v>
      </c>
      <c r="F10" s="1119">
        <v>290</v>
      </c>
      <c r="G10" s="1118">
        <f t="shared" si="0"/>
        <v>25</v>
      </c>
      <c r="H10" s="1120">
        <f t="shared" si="1"/>
        <v>27.899999999999977</v>
      </c>
      <c r="K10" s="121"/>
      <c r="L10" s="121"/>
    </row>
    <row r="11" spans="1:256" ht="17.25" customHeight="1">
      <c r="A11" s="1121"/>
      <c r="B11" s="1122" t="s">
        <v>62</v>
      </c>
      <c r="C11" s="1123">
        <v>0</v>
      </c>
      <c r="D11" s="1124">
        <v>0</v>
      </c>
      <c r="E11" s="1124">
        <v>2</v>
      </c>
      <c r="F11" s="1124">
        <v>220</v>
      </c>
      <c r="G11" s="1123">
        <f t="shared" si="0"/>
        <v>0</v>
      </c>
      <c r="H11" s="1125">
        <f t="shared" si="1"/>
        <v>218</v>
      </c>
      <c r="K11" s="121"/>
      <c r="L11" s="121"/>
    </row>
    <row r="12" spans="1:256" ht="17.25" customHeight="1">
      <c r="A12" s="1111">
        <v>2</v>
      </c>
      <c r="B12" s="1112" t="s">
        <v>63</v>
      </c>
      <c r="C12" s="1113">
        <v>235900</v>
      </c>
      <c r="D12" s="1114">
        <v>235900</v>
      </c>
      <c r="E12" s="1114">
        <v>297346.99999999994</v>
      </c>
      <c r="F12" s="1114">
        <v>296447.09999999998</v>
      </c>
      <c r="G12" s="1113">
        <f t="shared" si="0"/>
        <v>0</v>
      </c>
      <c r="H12" s="1115">
        <f t="shared" si="1"/>
        <v>-899.89999999996508</v>
      </c>
      <c r="I12" s="122"/>
      <c r="J12" s="122"/>
      <c r="K12" s="121"/>
      <c r="L12" s="121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pans="1:256" ht="17.25" customHeight="1">
      <c r="A13" s="1116"/>
      <c r="B13" s="1117" t="s">
        <v>58</v>
      </c>
      <c r="C13" s="1118">
        <v>45287</v>
      </c>
      <c r="D13" s="1119">
        <v>44032.5</v>
      </c>
      <c r="E13" s="1119">
        <v>44032.5</v>
      </c>
      <c r="F13" s="1119">
        <v>44032.5</v>
      </c>
      <c r="G13" s="1118">
        <f t="shared" si="0"/>
        <v>-1254.5</v>
      </c>
      <c r="H13" s="1120">
        <f t="shared" si="1"/>
        <v>0</v>
      </c>
      <c r="K13" s="121"/>
      <c r="L13" s="121"/>
    </row>
    <row r="14" spans="1:256" ht="17.25" customHeight="1">
      <c r="A14" s="1116"/>
      <c r="B14" s="1117" t="s">
        <v>59</v>
      </c>
      <c r="C14" s="1118">
        <v>157710.5</v>
      </c>
      <c r="D14" s="1119">
        <v>168410.5</v>
      </c>
      <c r="E14" s="1119">
        <v>229793.3</v>
      </c>
      <c r="F14" s="1119">
        <v>229099.2</v>
      </c>
      <c r="G14" s="1118">
        <f t="shared" si="0"/>
        <v>10700</v>
      </c>
      <c r="H14" s="1120">
        <f t="shared" si="1"/>
        <v>-694.09999999997672</v>
      </c>
      <c r="K14" s="121"/>
      <c r="L14" s="121"/>
    </row>
    <row r="15" spans="1:256" ht="17.25" customHeight="1">
      <c r="A15" s="1116"/>
      <c r="B15" s="1117" t="s">
        <v>60</v>
      </c>
      <c r="C15" s="1118">
        <v>7569.4</v>
      </c>
      <c r="D15" s="1119">
        <v>7437.1</v>
      </c>
      <c r="E15" s="1119">
        <v>12715.1</v>
      </c>
      <c r="F15" s="1119">
        <v>12715.1</v>
      </c>
      <c r="G15" s="1118">
        <f t="shared" si="0"/>
        <v>-132.29999999999927</v>
      </c>
      <c r="H15" s="1120">
        <f t="shared" si="1"/>
        <v>0</v>
      </c>
      <c r="K15" s="121"/>
      <c r="L15" s="121"/>
    </row>
    <row r="16" spans="1:256" ht="17.25" customHeight="1">
      <c r="A16" s="1116"/>
      <c r="B16" s="1117" t="s">
        <v>61</v>
      </c>
      <c r="C16" s="1118">
        <v>3532.7</v>
      </c>
      <c r="D16" s="1119">
        <v>3462.7</v>
      </c>
      <c r="E16" s="1119">
        <v>5060</v>
      </c>
      <c r="F16" s="1119">
        <v>5052.2</v>
      </c>
      <c r="G16" s="1118">
        <f t="shared" si="0"/>
        <v>-70</v>
      </c>
      <c r="H16" s="1120">
        <f t="shared" si="1"/>
        <v>-7.8000000000001819</v>
      </c>
      <c r="K16" s="121"/>
      <c r="L16" s="121"/>
    </row>
    <row r="17" spans="1:256" ht="17.25" customHeight="1">
      <c r="A17" s="1121"/>
      <c r="B17" s="1122" t="s">
        <v>64</v>
      </c>
      <c r="C17" s="1123">
        <v>21800.399999999998</v>
      </c>
      <c r="D17" s="1124">
        <f>2185.3+1418.8+4065.7+390+31+2.6+263.9</f>
        <v>8357.3000000000011</v>
      </c>
      <c r="E17" s="1124">
        <v>5746.1</v>
      </c>
      <c r="F17" s="1124">
        <f>525.3+600+3461.8+390+571</f>
        <v>5548.1</v>
      </c>
      <c r="G17" s="1123">
        <f t="shared" si="0"/>
        <v>-13443.099999999997</v>
      </c>
      <c r="H17" s="1125">
        <f t="shared" si="1"/>
        <v>-198</v>
      </c>
      <c r="K17" s="121"/>
      <c r="L17" s="121"/>
    </row>
    <row r="18" spans="1:256" ht="17.25" customHeight="1">
      <c r="A18" s="1111">
        <v>3</v>
      </c>
      <c r="B18" s="1112" t="s">
        <v>65</v>
      </c>
      <c r="C18" s="1113">
        <v>906.5</v>
      </c>
      <c r="D18" s="1114">
        <v>906.5</v>
      </c>
      <c r="E18" s="1114">
        <v>0</v>
      </c>
      <c r="F18" s="1114">
        <v>0</v>
      </c>
      <c r="G18" s="1113">
        <f t="shared" si="0"/>
        <v>0</v>
      </c>
      <c r="H18" s="1115">
        <f t="shared" si="1"/>
        <v>0</v>
      </c>
      <c r="I18" s="122"/>
      <c r="J18" s="122"/>
      <c r="K18" s="121"/>
      <c r="L18" s="121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</row>
    <row r="19" spans="1:256" ht="17.25" customHeight="1">
      <c r="A19" s="1116"/>
      <c r="B19" s="1117" t="s">
        <v>58</v>
      </c>
      <c r="C19" s="1118">
        <v>262.2</v>
      </c>
      <c r="D19" s="1119">
        <v>275.39999999999998</v>
      </c>
      <c r="E19" s="1119">
        <v>0</v>
      </c>
      <c r="F19" s="1119">
        <v>0</v>
      </c>
      <c r="G19" s="1118">
        <f t="shared" si="0"/>
        <v>13.199999999999989</v>
      </c>
      <c r="H19" s="1120">
        <f t="shared" si="1"/>
        <v>0</v>
      </c>
      <c r="K19" s="121"/>
      <c r="L19" s="121"/>
    </row>
    <row r="20" spans="1:256" ht="17.25" customHeight="1">
      <c r="A20" s="1116"/>
      <c r="B20" s="1117" t="s">
        <v>59</v>
      </c>
      <c r="C20" s="1118">
        <v>0</v>
      </c>
      <c r="D20" s="1119">
        <v>0</v>
      </c>
      <c r="E20" s="1119">
        <v>0</v>
      </c>
      <c r="F20" s="1119">
        <v>0</v>
      </c>
      <c r="G20" s="1118">
        <f t="shared" si="0"/>
        <v>0</v>
      </c>
      <c r="H20" s="1120">
        <f t="shared" si="1"/>
        <v>0</v>
      </c>
      <c r="K20" s="121"/>
      <c r="L20" s="121"/>
    </row>
    <row r="21" spans="1:256" ht="17.25" customHeight="1">
      <c r="A21" s="1116"/>
      <c r="B21" s="1117" t="s">
        <v>60</v>
      </c>
      <c r="C21" s="1118">
        <v>0</v>
      </c>
      <c r="D21" s="1119">
        <v>0</v>
      </c>
      <c r="E21" s="1119">
        <v>0</v>
      </c>
      <c r="F21" s="1119">
        <v>0</v>
      </c>
      <c r="G21" s="1118">
        <f t="shared" si="0"/>
        <v>0</v>
      </c>
      <c r="H21" s="1120">
        <f t="shared" si="1"/>
        <v>0</v>
      </c>
      <c r="K21" s="121"/>
      <c r="L21" s="121"/>
    </row>
    <row r="22" spans="1:256" ht="17.25" customHeight="1">
      <c r="A22" s="1116"/>
      <c r="B22" s="1117" t="s">
        <v>61</v>
      </c>
      <c r="C22" s="1118">
        <v>0</v>
      </c>
      <c r="D22" s="1119">
        <v>0</v>
      </c>
      <c r="E22" s="1119">
        <v>0</v>
      </c>
      <c r="F22" s="1119">
        <v>0</v>
      </c>
      <c r="G22" s="1118">
        <f t="shared" si="0"/>
        <v>0</v>
      </c>
      <c r="H22" s="1120">
        <f t="shared" si="1"/>
        <v>0</v>
      </c>
      <c r="K22" s="121"/>
      <c r="L22" s="121"/>
    </row>
    <row r="23" spans="1:256" ht="17.25" customHeight="1">
      <c r="A23" s="1121"/>
      <c r="B23" s="1122" t="s">
        <v>62</v>
      </c>
      <c r="C23" s="1123">
        <v>644.29999999999995</v>
      </c>
      <c r="D23" s="1124">
        <f>268.6+162.5+200</f>
        <v>631.1</v>
      </c>
      <c r="E23" s="1124">
        <v>0</v>
      </c>
      <c r="F23" s="1124">
        <v>0</v>
      </c>
      <c r="G23" s="1123">
        <f t="shared" si="0"/>
        <v>-13.199999999999932</v>
      </c>
      <c r="H23" s="1125">
        <f t="shared" si="1"/>
        <v>0</v>
      </c>
      <c r="K23" s="121"/>
      <c r="L23" s="121"/>
    </row>
    <row r="24" spans="1:256" ht="17.25" customHeight="1">
      <c r="A24" s="1111">
        <v>4</v>
      </c>
      <c r="B24" s="1112" t="s">
        <v>66</v>
      </c>
      <c r="C24" s="1113">
        <v>8716.2999999999993</v>
      </c>
      <c r="D24" s="1114">
        <v>8716.2999999999993</v>
      </c>
      <c r="E24" s="1114">
        <v>8376.2000000000007</v>
      </c>
      <c r="F24" s="1114">
        <v>8376.2000000000007</v>
      </c>
      <c r="G24" s="1113">
        <f t="shared" si="0"/>
        <v>0</v>
      </c>
      <c r="H24" s="1115">
        <f t="shared" si="1"/>
        <v>0</v>
      </c>
      <c r="I24" s="122"/>
      <c r="J24" s="122"/>
      <c r="K24" s="121"/>
      <c r="L24" s="121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</row>
    <row r="25" spans="1:256" ht="17.25" customHeight="1">
      <c r="A25" s="1116"/>
      <c r="B25" s="1126" t="s">
        <v>67</v>
      </c>
      <c r="C25" s="1118">
        <v>2907.5</v>
      </c>
      <c r="D25" s="1119">
        <v>2942.6</v>
      </c>
      <c r="E25" s="1119">
        <v>2794.9</v>
      </c>
      <c r="F25" s="1119">
        <v>2806.1</v>
      </c>
      <c r="G25" s="1118">
        <f t="shared" si="0"/>
        <v>35.099999999999909</v>
      </c>
      <c r="H25" s="1120">
        <f t="shared" si="1"/>
        <v>11.199999999999818</v>
      </c>
      <c r="K25" s="121"/>
      <c r="L25" s="121"/>
    </row>
    <row r="26" spans="1:256" ht="17.25" customHeight="1">
      <c r="A26" s="1116"/>
      <c r="B26" s="1117" t="s">
        <v>59</v>
      </c>
      <c r="C26" s="1118">
        <v>0</v>
      </c>
      <c r="D26" s="1119">
        <v>0</v>
      </c>
      <c r="E26" s="1119">
        <v>0</v>
      </c>
      <c r="F26" s="1119">
        <v>0</v>
      </c>
      <c r="G26" s="1118">
        <f t="shared" si="0"/>
        <v>0</v>
      </c>
      <c r="H26" s="1120">
        <f t="shared" si="1"/>
        <v>0</v>
      </c>
      <c r="K26" s="121"/>
      <c r="L26" s="121"/>
    </row>
    <row r="27" spans="1:256" ht="17.25" customHeight="1">
      <c r="A27" s="1116"/>
      <c r="B27" s="1117" t="s">
        <v>60</v>
      </c>
      <c r="C27" s="1118">
        <v>0</v>
      </c>
      <c r="D27" s="1119">
        <v>0</v>
      </c>
      <c r="E27" s="1119">
        <v>0</v>
      </c>
      <c r="F27" s="1119">
        <v>0</v>
      </c>
      <c r="G27" s="1118">
        <f t="shared" si="0"/>
        <v>0</v>
      </c>
      <c r="H27" s="1120">
        <f t="shared" si="1"/>
        <v>0</v>
      </c>
      <c r="K27" s="121"/>
      <c r="L27" s="121"/>
    </row>
    <row r="28" spans="1:256" ht="17.25" customHeight="1">
      <c r="A28" s="1116"/>
      <c r="B28" s="1117" t="s">
        <v>61</v>
      </c>
      <c r="C28" s="1118">
        <v>0</v>
      </c>
      <c r="D28" s="1119">
        <v>0</v>
      </c>
      <c r="E28" s="1119">
        <v>0</v>
      </c>
      <c r="F28" s="1119">
        <v>0</v>
      </c>
      <c r="G28" s="1118">
        <f t="shared" si="0"/>
        <v>0</v>
      </c>
      <c r="H28" s="1120">
        <f t="shared" si="1"/>
        <v>0</v>
      </c>
      <c r="K28" s="121"/>
      <c r="L28" s="121"/>
    </row>
    <row r="29" spans="1:256" ht="17.25" customHeight="1">
      <c r="A29" s="1121"/>
      <c r="B29" s="1122" t="s">
        <v>62</v>
      </c>
      <c r="C29" s="1123">
        <v>5808.8</v>
      </c>
      <c r="D29" s="1124">
        <f>3017.7+2756</f>
        <v>5773.7</v>
      </c>
      <c r="E29" s="1124">
        <v>5581.3</v>
      </c>
      <c r="F29" s="1124">
        <f>2346.7+3223.4</f>
        <v>5570.1</v>
      </c>
      <c r="G29" s="1123">
        <f t="shared" si="0"/>
        <v>-35.100000000000364</v>
      </c>
      <c r="H29" s="1125">
        <f t="shared" si="1"/>
        <v>-11.199999999999818</v>
      </c>
      <c r="K29" s="121"/>
      <c r="L29" s="121"/>
    </row>
    <row r="30" spans="1:256" ht="17.25" customHeight="1">
      <c r="A30" s="1111">
        <v>5</v>
      </c>
      <c r="B30" s="1112" t="s">
        <v>68</v>
      </c>
      <c r="C30" s="1113">
        <v>528</v>
      </c>
      <c r="D30" s="1114">
        <v>528</v>
      </c>
      <c r="E30" s="1114">
        <v>451.5</v>
      </c>
      <c r="F30" s="1114">
        <v>451.49999999999994</v>
      </c>
      <c r="G30" s="1113">
        <f t="shared" si="0"/>
        <v>0</v>
      </c>
      <c r="H30" s="1115">
        <f t="shared" si="1"/>
        <v>0</v>
      </c>
      <c r="I30" s="123"/>
      <c r="J30" s="123"/>
      <c r="K30" s="121"/>
      <c r="L30" s="121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</row>
    <row r="31" spans="1:256" ht="17.25" customHeight="1">
      <c r="A31" s="1116"/>
      <c r="B31" s="1117" t="s">
        <v>58</v>
      </c>
      <c r="C31" s="1118">
        <v>10.9</v>
      </c>
      <c r="D31" s="1119">
        <v>10.9</v>
      </c>
      <c r="E31" s="1119">
        <v>12.7</v>
      </c>
      <c r="F31" s="1119">
        <v>12.7</v>
      </c>
      <c r="G31" s="1118">
        <f t="shared" si="0"/>
        <v>0</v>
      </c>
      <c r="H31" s="1120">
        <f t="shared" si="1"/>
        <v>0</v>
      </c>
      <c r="K31" s="121"/>
      <c r="L31" s="121"/>
    </row>
    <row r="32" spans="1:256" ht="17.25" customHeight="1">
      <c r="A32" s="1121"/>
      <c r="B32" s="1122" t="s">
        <v>69</v>
      </c>
      <c r="C32" s="1123">
        <v>517.1</v>
      </c>
      <c r="D32" s="1124">
        <f>393.9+123.2</f>
        <v>517.1</v>
      </c>
      <c r="E32" s="1124">
        <v>438.8</v>
      </c>
      <c r="F32" s="1124">
        <v>438.79999999999995</v>
      </c>
      <c r="G32" s="1123">
        <f t="shared" si="0"/>
        <v>0</v>
      </c>
      <c r="H32" s="1125">
        <f t="shared" si="1"/>
        <v>0</v>
      </c>
      <c r="K32" s="121"/>
      <c r="L32" s="121"/>
    </row>
    <row r="33" spans="1:256" ht="17.25" customHeight="1">
      <c r="A33" s="1111">
        <v>6</v>
      </c>
      <c r="B33" s="1112" t="s">
        <v>70</v>
      </c>
      <c r="C33" s="1113">
        <v>390898.7</v>
      </c>
      <c r="D33" s="1114">
        <v>390898.69999999995</v>
      </c>
      <c r="E33" s="1114">
        <v>452967.6</v>
      </c>
      <c r="F33" s="1114">
        <f>SUM(F34:F38)</f>
        <v>452067.7</v>
      </c>
      <c r="G33" s="1113">
        <f t="shared" si="0"/>
        <v>0</v>
      </c>
      <c r="H33" s="1115">
        <f>+F33-E33</f>
        <v>-899.89999999996508</v>
      </c>
      <c r="I33" s="122"/>
      <c r="J33" s="122"/>
      <c r="K33" s="121"/>
      <c r="L33" s="121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</row>
    <row r="34" spans="1:256" ht="17.25" customHeight="1">
      <c r="A34" s="1127"/>
      <c r="B34" s="1117" t="s">
        <v>58</v>
      </c>
      <c r="C34" s="1118">
        <f>+C7+C13+C19+C25+C31</f>
        <v>74587.499999999985</v>
      </c>
      <c r="D34" s="1119">
        <f>+D7+D13+D19+D25+D31</f>
        <v>67336.3</v>
      </c>
      <c r="E34" s="1119">
        <f>+E7+E13+E19+E25+E31</f>
        <v>65313.2</v>
      </c>
      <c r="F34" s="1119">
        <f>+F7+F13+F19+F25+F31</f>
        <v>63521.2</v>
      </c>
      <c r="G34" s="1118">
        <f>+D34-C34</f>
        <v>-7251.1999999999825</v>
      </c>
      <c r="H34" s="1120">
        <f>+F34-E34</f>
        <v>-1792</v>
      </c>
      <c r="K34" s="121"/>
      <c r="L34" s="121"/>
    </row>
    <row r="35" spans="1:256" ht="17.25" customHeight="1">
      <c r="A35" s="1127"/>
      <c r="B35" s="1117" t="s">
        <v>59</v>
      </c>
      <c r="C35" s="1118">
        <f t="shared" ref="C35:F37" si="2">+C8+C14+C20+C26</f>
        <v>275863.5</v>
      </c>
      <c r="D35" s="1119">
        <f t="shared" si="2"/>
        <v>291383.5</v>
      </c>
      <c r="E35" s="1119">
        <f t="shared" si="2"/>
        <v>354888.19999999995</v>
      </c>
      <c r="F35" s="1119">
        <f t="shared" si="2"/>
        <v>356702.2</v>
      </c>
      <c r="G35" s="1118">
        <f t="shared" si="0"/>
        <v>15520</v>
      </c>
      <c r="H35" s="1120">
        <f t="shared" si="1"/>
        <v>1814.0000000000582</v>
      </c>
      <c r="K35" s="121"/>
      <c r="L35" s="121"/>
    </row>
    <row r="36" spans="1:256" ht="17.25" customHeight="1">
      <c r="A36" s="1127"/>
      <c r="B36" s="1117" t="s">
        <v>60</v>
      </c>
      <c r="C36" s="1118">
        <f t="shared" si="2"/>
        <v>7989.4</v>
      </c>
      <c r="D36" s="1119">
        <f t="shared" si="2"/>
        <v>9057.1</v>
      </c>
      <c r="E36" s="1119">
        <f t="shared" si="2"/>
        <v>15675.900000000001</v>
      </c>
      <c r="F36" s="1119">
        <f t="shared" si="2"/>
        <v>14725.1</v>
      </c>
      <c r="G36" s="1118">
        <f t="shared" si="0"/>
        <v>1067.7000000000007</v>
      </c>
      <c r="H36" s="1120">
        <f t="shared" si="1"/>
        <v>-950.80000000000109</v>
      </c>
      <c r="K36" s="121"/>
      <c r="L36" s="121"/>
    </row>
    <row r="37" spans="1:256" ht="17.25" customHeight="1">
      <c r="A37" s="1127"/>
      <c r="B37" s="1117" t="s">
        <v>61</v>
      </c>
      <c r="C37" s="1118">
        <f t="shared" si="2"/>
        <v>3687.7</v>
      </c>
      <c r="D37" s="1119">
        <f t="shared" si="2"/>
        <v>3642.7</v>
      </c>
      <c r="E37" s="1119">
        <f t="shared" si="2"/>
        <v>5322.1</v>
      </c>
      <c r="F37" s="1119">
        <f t="shared" si="2"/>
        <v>5342.2</v>
      </c>
      <c r="G37" s="1118">
        <f t="shared" si="0"/>
        <v>-45</v>
      </c>
      <c r="H37" s="1120">
        <f t="shared" si="1"/>
        <v>20.099999999999454</v>
      </c>
    </row>
    <row r="38" spans="1:256" ht="17.25" customHeight="1" thickBot="1">
      <c r="A38" s="1128"/>
      <c r="B38" s="1129" t="s">
        <v>62</v>
      </c>
      <c r="C38" s="1130">
        <f>+C11+C17+C23+C29+C32</f>
        <v>28770.599999999995</v>
      </c>
      <c r="D38" s="1131">
        <f>+D11+D17+D23+D29+D32</f>
        <v>15279.200000000003</v>
      </c>
      <c r="E38" s="1131">
        <f>+E11+E17+E23+E29+E32</f>
        <v>11768.2</v>
      </c>
      <c r="F38" s="1131">
        <f>+F11+F17+F23+F29+F32</f>
        <v>11777</v>
      </c>
      <c r="G38" s="1130">
        <f t="shared" si="0"/>
        <v>-13491.399999999992</v>
      </c>
      <c r="H38" s="1132">
        <f t="shared" si="1"/>
        <v>8.7999999999992724</v>
      </c>
      <c r="J38" s="121"/>
    </row>
    <row r="39" spans="1:256" ht="16.5" thickTop="1"/>
    <row r="40" spans="1:256">
      <c r="D40" s="125"/>
    </row>
    <row r="41" spans="1:256">
      <c r="D41" s="126"/>
    </row>
    <row r="42" spans="1:256">
      <c r="C42" s="12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3.5703125" style="130" bestFit="1" customWidth="1"/>
    <col min="2" max="5" width="14.42578125" style="130" bestFit="1" customWidth="1"/>
    <col min="6" max="6" width="12.7109375" style="130" bestFit="1" customWidth="1"/>
    <col min="7" max="7" width="2.42578125" style="130" bestFit="1" customWidth="1"/>
    <col min="8" max="8" width="8.5703125" style="130" customWidth="1"/>
    <col min="9" max="9" width="12.28515625" style="130" bestFit="1" customWidth="1"/>
    <col min="10" max="10" width="2.140625" style="130" customWidth="1"/>
    <col min="11" max="11" width="9.42578125" style="130" customWidth="1"/>
    <col min="12" max="254" width="11" style="129"/>
    <col min="255" max="255" width="46.7109375" style="129" bestFit="1" customWidth="1"/>
    <col min="256" max="256" width="11.85546875" style="129" customWidth="1"/>
    <col min="257" max="257" width="12.42578125" style="129" customWidth="1"/>
    <col min="258" max="258" width="12.5703125" style="129" customWidth="1"/>
    <col min="259" max="259" width="11.7109375" style="129" customWidth="1"/>
    <col min="260" max="260" width="10.7109375" style="129" customWidth="1"/>
    <col min="261" max="261" width="2.42578125" style="129" bestFit="1" customWidth="1"/>
    <col min="262" max="262" width="8.5703125" style="129" customWidth="1"/>
    <col min="263" max="263" width="12.42578125" style="129" customWidth="1"/>
    <col min="264" max="264" width="2.140625" style="129" customWidth="1"/>
    <col min="265" max="265" width="9.42578125" style="129" customWidth="1"/>
    <col min="266" max="510" width="11" style="129"/>
    <col min="511" max="511" width="46.7109375" style="129" bestFit="1" customWidth="1"/>
    <col min="512" max="512" width="11.85546875" style="129" customWidth="1"/>
    <col min="513" max="513" width="12.42578125" style="129" customWidth="1"/>
    <col min="514" max="514" width="12.5703125" style="129" customWidth="1"/>
    <col min="515" max="515" width="11.7109375" style="129" customWidth="1"/>
    <col min="516" max="516" width="10.7109375" style="129" customWidth="1"/>
    <col min="517" max="517" width="2.42578125" style="129" bestFit="1" customWidth="1"/>
    <col min="518" max="518" width="8.5703125" style="129" customWidth="1"/>
    <col min="519" max="519" width="12.42578125" style="129" customWidth="1"/>
    <col min="520" max="520" width="2.140625" style="129" customWidth="1"/>
    <col min="521" max="521" width="9.42578125" style="129" customWidth="1"/>
    <col min="522" max="766" width="11" style="129"/>
    <col min="767" max="767" width="46.7109375" style="129" bestFit="1" customWidth="1"/>
    <col min="768" max="768" width="11.85546875" style="129" customWidth="1"/>
    <col min="769" max="769" width="12.42578125" style="129" customWidth="1"/>
    <col min="770" max="770" width="12.5703125" style="129" customWidth="1"/>
    <col min="771" max="771" width="11.7109375" style="129" customWidth="1"/>
    <col min="772" max="772" width="10.7109375" style="129" customWidth="1"/>
    <col min="773" max="773" width="2.42578125" style="129" bestFit="1" customWidth="1"/>
    <col min="774" max="774" width="8.5703125" style="129" customWidth="1"/>
    <col min="775" max="775" width="12.42578125" style="129" customWidth="1"/>
    <col min="776" max="776" width="2.140625" style="129" customWidth="1"/>
    <col min="777" max="777" width="9.42578125" style="129" customWidth="1"/>
    <col min="778" max="1022" width="11" style="129"/>
    <col min="1023" max="1023" width="46.7109375" style="129" bestFit="1" customWidth="1"/>
    <col min="1024" max="1024" width="11.85546875" style="129" customWidth="1"/>
    <col min="1025" max="1025" width="12.42578125" style="129" customWidth="1"/>
    <col min="1026" max="1026" width="12.5703125" style="129" customWidth="1"/>
    <col min="1027" max="1027" width="11.7109375" style="129" customWidth="1"/>
    <col min="1028" max="1028" width="10.7109375" style="129" customWidth="1"/>
    <col min="1029" max="1029" width="2.42578125" style="129" bestFit="1" customWidth="1"/>
    <col min="1030" max="1030" width="8.5703125" style="129" customWidth="1"/>
    <col min="1031" max="1031" width="12.42578125" style="129" customWidth="1"/>
    <col min="1032" max="1032" width="2.140625" style="129" customWidth="1"/>
    <col min="1033" max="1033" width="9.42578125" style="129" customWidth="1"/>
    <col min="1034" max="1278" width="11" style="129"/>
    <col min="1279" max="1279" width="46.7109375" style="129" bestFit="1" customWidth="1"/>
    <col min="1280" max="1280" width="11.85546875" style="129" customWidth="1"/>
    <col min="1281" max="1281" width="12.42578125" style="129" customWidth="1"/>
    <col min="1282" max="1282" width="12.5703125" style="129" customWidth="1"/>
    <col min="1283" max="1283" width="11.7109375" style="129" customWidth="1"/>
    <col min="1284" max="1284" width="10.7109375" style="129" customWidth="1"/>
    <col min="1285" max="1285" width="2.42578125" style="129" bestFit="1" customWidth="1"/>
    <col min="1286" max="1286" width="8.5703125" style="129" customWidth="1"/>
    <col min="1287" max="1287" width="12.42578125" style="129" customWidth="1"/>
    <col min="1288" max="1288" width="2.140625" style="129" customWidth="1"/>
    <col min="1289" max="1289" width="9.42578125" style="129" customWidth="1"/>
    <col min="1290" max="1534" width="11" style="129"/>
    <col min="1535" max="1535" width="46.7109375" style="129" bestFit="1" customWidth="1"/>
    <col min="1536" max="1536" width="11.85546875" style="129" customWidth="1"/>
    <col min="1537" max="1537" width="12.42578125" style="129" customWidth="1"/>
    <col min="1538" max="1538" width="12.5703125" style="129" customWidth="1"/>
    <col min="1539" max="1539" width="11.7109375" style="129" customWidth="1"/>
    <col min="1540" max="1540" width="10.7109375" style="129" customWidth="1"/>
    <col min="1541" max="1541" width="2.42578125" style="129" bestFit="1" customWidth="1"/>
    <col min="1542" max="1542" width="8.5703125" style="129" customWidth="1"/>
    <col min="1543" max="1543" width="12.42578125" style="129" customWidth="1"/>
    <col min="1544" max="1544" width="2.140625" style="129" customWidth="1"/>
    <col min="1545" max="1545" width="9.42578125" style="129" customWidth="1"/>
    <col min="1546" max="1790" width="11" style="129"/>
    <col min="1791" max="1791" width="46.7109375" style="129" bestFit="1" customWidth="1"/>
    <col min="1792" max="1792" width="11.85546875" style="129" customWidth="1"/>
    <col min="1793" max="1793" width="12.42578125" style="129" customWidth="1"/>
    <col min="1794" max="1794" width="12.5703125" style="129" customWidth="1"/>
    <col min="1795" max="1795" width="11.7109375" style="129" customWidth="1"/>
    <col min="1796" max="1796" width="10.7109375" style="129" customWidth="1"/>
    <col min="1797" max="1797" width="2.42578125" style="129" bestFit="1" customWidth="1"/>
    <col min="1798" max="1798" width="8.5703125" style="129" customWidth="1"/>
    <col min="1799" max="1799" width="12.42578125" style="129" customWidth="1"/>
    <col min="1800" max="1800" width="2.140625" style="129" customWidth="1"/>
    <col min="1801" max="1801" width="9.42578125" style="129" customWidth="1"/>
    <col min="1802" max="2046" width="11" style="129"/>
    <col min="2047" max="2047" width="46.7109375" style="129" bestFit="1" customWidth="1"/>
    <col min="2048" max="2048" width="11.85546875" style="129" customWidth="1"/>
    <col min="2049" max="2049" width="12.42578125" style="129" customWidth="1"/>
    <col min="2050" max="2050" width="12.5703125" style="129" customWidth="1"/>
    <col min="2051" max="2051" width="11.7109375" style="129" customWidth="1"/>
    <col min="2052" max="2052" width="10.7109375" style="129" customWidth="1"/>
    <col min="2053" max="2053" width="2.42578125" style="129" bestFit="1" customWidth="1"/>
    <col min="2054" max="2054" width="8.5703125" style="129" customWidth="1"/>
    <col min="2055" max="2055" width="12.42578125" style="129" customWidth="1"/>
    <col min="2056" max="2056" width="2.140625" style="129" customWidth="1"/>
    <col min="2057" max="2057" width="9.42578125" style="129" customWidth="1"/>
    <col min="2058" max="2302" width="11" style="129"/>
    <col min="2303" max="2303" width="46.7109375" style="129" bestFit="1" customWidth="1"/>
    <col min="2304" max="2304" width="11.85546875" style="129" customWidth="1"/>
    <col min="2305" max="2305" width="12.42578125" style="129" customWidth="1"/>
    <col min="2306" max="2306" width="12.5703125" style="129" customWidth="1"/>
    <col min="2307" max="2307" width="11.7109375" style="129" customWidth="1"/>
    <col min="2308" max="2308" width="10.7109375" style="129" customWidth="1"/>
    <col min="2309" max="2309" width="2.42578125" style="129" bestFit="1" customWidth="1"/>
    <col min="2310" max="2310" width="8.5703125" style="129" customWidth="1"/>
    <col min="2311" max="2311" width="12.42578125" style="129" customWidth="1"/>
    <col min="2312" max="2312" width="2.140625" style="129" customWidth="1"/>
    <col min="2313" max="2313" width="9.42578125" style="129" customWidth="1"/>
    <col min="2314" max="2558" width="11" style="129"/>
    <col min="2559" max="2559" width="46.7109375" style="129" bestFit="1" customWidth="1"/>
    <col min="2560" max="2560" width="11.85546875" style="129" customWidth="1"/>
    <col min="2561" max="2561" width="12.42578125" style="129" customWidth="1"/>
    <col min="2562" max="2562" width="12.5703125" style="129" customWidth="1"/>
    <col min="2563" max="2563" width="11.7109375" style="129" customWidth="1"/>
    <col min="2564" max="2564" width="10.7109375" style="129" customWidth="1"/>
    <col min="2565" max="2565" width="2.42578125" style="129" bestFit="1" customWidth="1"/>
    <col min="2566" max="2566" width="8.5703125" style="129" customWidth="1"/>
    <col min="2567" max="2567" width="12.42578125" style="129" customWidth="1"/>
    <col min="2568" max="2568" width="2.140625" style="129" customWidth="1"/>
    <col min="2569" max="2569" width="9.42578125" style="129" customWidth="1"/>
    <col min="2570" max="2814" width="11" style="129"/>
    <col min="2815" max="2815" width="46.7109375" style="129" bestFit="1" customWidth="1"/>
    <col min="2816" max="2816" width="11.85546875" style="129" customWidth="1"/>
    <col min="2817" max="2817" width="12.42578125" style="129" customWidth="1"/>
    <col min="2818" max="2818" width="12.5703125" style="129" customWidth="1"/>
    <col min="2819" max="2819" width="11.7109375" style="129" customWidth="1"/>
    <col min="2820" max="2820" width="10.7109375" style="129" customWidth="1"/>
    <col min="2821" max="2821" width="2.42578125" style="129" bestFit="1" customWidth="1"/>
    <col min="2822" max="2822" width="8.5703125" style="129" customWidth="1"/>
    <col min="2823" max="2823" width="12.42578125" style="129" customWidth="1"/>
    <col min="2824" max="2824" width="2.140625" style="129" customWidth="1"/>
    <col min="2825" max="2825" width="9.42578125" style="129" customWidth="1"/>
    <col min="2826" max="3070" width="11" style="129"/>
    <col min="3071" max="3071" width="46.7109375" style="129" bestFit="1" customWidth="1"/>
    <col min="3072" max="3072" width="11.85546875" style="129" customWidth="1"/>
    <col min="3073" max="3073" width="12.42578125" style="129" customWidth="1"/>
    <col min="3074" max="3074" width="12.5703125" style="129" customWidth="1"/>
    <col min="3075" max="3075" width="11.7109375" style="129" customWidth="1"/>
    <col min="3076" max="3076" width="10.7109375" style="129" customWidth="1"/>
    <col min="3077" max="3077" width="2.42578125" style="129" bestFit="1" customWidth="1"/>
    <col min="3078" max="3078" width="8.5703125" style="129" customWidth="1"/>
    <col min="3079" max="3079" width="12.42578125" style="129" customWidth="1"/>
    <col min="3080" max="3080" width="2.140625" style="129" customWidth="1"/>
    <col min="3081" max="3081" width="9.42578125" style="129" customWidth="1"/>
    <col min="3082" max="3326" width="11" style="129"/>
    <col min="3327" max="3327" width="46.7109375" style="129" bestFit="1" customWidth="1"/>
    <col min="3328" max="3328" width="11.85546875" style="129" customWidth="1"/>
    <col min="3329" max="3329" width="12.42578125" style="129" customWidth="1"/>
    <col min="3330" max="3330" width="12.5703125" style="129" customWidth="1"/>
    <col min="3331" max="3331" width="11.7109375" style="129" customWidth="1"/>
    <col min="3332" max="3332" width="10.7109375" style="129" customWidth="1"/>
    <col min="3333" max="3333" width="2.42578125" style="129" bestFit="1" customWidth="1"/>
    <col min="3334" max="3334" width="8.5703125" style="129" customWidth="1"/>
    <col min="3335" max="3335" width="12.42578125" style="129" customWidth="1"/>
    <col min="3336" max="3336" width="2.140625" style="129" customWidth="1"/>
    <col min="3337" max="3337" width="9.42578125" style="129" customWidth="1"/>
    <col min="3338" max="3582" width="11" style="129"/>
    <col min="3583" max="3583" width="46.7109375" style="129" bestFit="1" customWidth="1"/>
    <col min="3584" max="3584" width="11.85546875" style="129" customWidth="1"/>
    <col min="3585" max="3585" width="12.42578125" style="129" customWidth="1"/>
    <col min="3586" max="3586" width="12.5703125" style="129" customWidth="1"/>
    <col min="3587" max="3587" width="11.7109375" style="129" customWidth="1"/>
    <col min="3588" max="3588" width="10.7109375" style="129" customWidth="1"/>
    <col min="3589" max="3589" width="2.42578125" style="129" bestFit="1" customWidth="1"/>
    <col min="3590" max="3590" width="8.5703125" style="129" customWidth="1"/>
    <col min="3591" max="3591" width="12.42578125" style="129" customWidth="1"/>
    <col min="3592" max="3592" width="2.140625" style="129" customWidth="1"/>
    <col min="3593" max="3593" width="9.42578125" style="129" customWidth="1"/>
    <col min="3594" max="3838" width="11" style="129"/>
    <col min="3839" max="3839" width="46.7109375" style="129" bestFit="1" customWidth="1"/>
    <col min="3840" max="3840" width="11.85546875" style="129" customWidth="1"/>
    <col min="3841" max="3841" width="12.42578125" style="129" customWidth="1"/>
    <col min="3842" max="3842" width="12.5703125" style="129" customWidth="1"/>
    <col min="3843" max="3843" width="11.7109375" style="129" customWidth="1"/>
    <col min="3844" max="3844" width="10.7109375" style="129" customWidth="1"/>
    <col min="3845" max="3845" width="2.42578125" style="129" bestFit="1" customWidth="1"/>
    <col min="3846" max="3846" width="8.5703125" style="129" customWidth="1"/>
    <col min="3847" max="3847" width="12.42578125" style="129" customWidth="1"/>
    <col min="3848" max="3848" width="2.140625" style="129" customWidth="1"/>
    <col min="3849" max="3849" width="9.42578125" style="129" customWidth="1"/>
    <col min="3850" max="4094" width="11" style="129"/>
    <col min="4095" max="4095" width="46.7109375" style="129" bestFit="1" customWidth="1"/>
    <col min="4096" max="4096" width="11.85546875" style="129" customWidth="1"/>
    <col min="4097" max="4097" width="12.42578125" style="129" customWidth="1"/>
    <col min="4098" max="4098" width="12.5703125" style="129" customWidth="1"/>
    <col min="4099" max="4099" width="11.7109375" style="129" customWidth="1"/>
    <col min="4100" max="4100" width="10.7109375" style="129" customWidth="1"/>
    <col min="4101" max="4101" width="2.42578125" style="129" bestFit="1" customWidth="1"/>
    <col min="4102" max="4102" width="8.5703125" style="129" customWidth="1"/>
    <col min="4103" max="4103" width="12.42578125" style="129" customWidth="1"/>
    <col min="4104" max="4104" width="2.140625" style="129" customWidth="1"/>
    <col min="4105" max="4105" width="9.42578125" style="129" customWidth="1"/>
    <col min="4106" max="4350" width="11" style="129"/>
    <col min="4351" max="4351" width="46.7109375" style="129" bestFit="1" customWidth="1"/>
    <col min="4352" max="4352" width="11.85546875" style="129" customWidth="1"/>
    <col min="4353" max="4353" width="12.42578125" style="129" customWidth="1"/>
    <col min="4354" max="4354" width="12.5703125" style="129" customWidth="1"/>
    <col min="4355" max="4355" width="11.7109375" style="129" customWidth="1"/>
    <col min="4356" max="4356" width="10.7109375" style="129" customWidth="1"/>
    <col min="4357" max="4357" width="2.42578125" style="129" bestFit="1" customWidth="1"/>
    <col min="4358" max="4358" width="8.5703125" style="129" customWidth="1"/>
    <col min="4359" max="4359" width="12.42578125" style="129" customWidth="1"/>
    <col min="4360" max="4360" width="2.140625" style="129" customWidth="1"/>
    <col min="4361" max="4361" width="9.42578125" style="129" customWidth="1"/>
    <col min="4362" max="4606" width="11" style="129"/>
    <col min="4607" max="4607" width="46.7109375" style="129" bestFit="1" customWidth="1"/>
    <col min="4608" max="4608" width="11.85546875" style="129" customWidth="1"/>
    <col min="4609" max="4609" width="12.42578125" style="129" customWidth="1"/>
    <col min="4610" max="4610" width="12.5703125" style="129" customWidth="1"/>
    <col min="4611" max="4611" width="11.7109375" style="129" customWidth="1"/>
    <col min="4612" max="4612" width="10.7109375" style="129" customWidth="1"/>
    <col min="4613" max="4613" width="2.42578125" style="129" bestFit="1" customWidth="1"/>
    <col min="4614" max="4614" width="8.5703125" style="129" customWidth="1"/>
    <col min="4615" max="4615" width="12.42578125" style="129" customWidth="1"/>
    <col min="4616" max="4616" width="2.140625" style="129" customWidth="1"/>
    <col min="4617" max="4617" width="9.42578125" style="129" customWidth="1"/>
    <col min="4618" max="4862" width="11" style="129"/>
    <col min="4863" max="4863" width="46.7109375" style="129" bestFit="1" customWidth="1"/>
    <col min="4864" max="4864" width="11.85546875" style="129" customWidth="1"/>
    <col min="4865" max="4865" width="12.42578125" style="129" customWidth="1"/>
    <col min="4866" max="4866" width="12.5703125" style="129" customWidth="1"/>
    <col min="4867" max="4867" width="11.7109375" style="129" customWidth="1"/>
    <col min="4868" max="4868" width="10.7109375" style="129" customWidth="1"/>
    <col min="4869" max="4869" width="2.42578125" style="129" bestFit="1" customWidth="1"/>
    <col min="4870" max="4870" width="8.5703125" style="129" customWidth="1"/>
    <col min="4871" max="4871" width="12.42578125" style="129" customWidth="1"/>
    <col min="4872" max="4872" width="2.140625" style="129" customWidth="1"/>
    <col min="4873" max="4873" width="9.42578125" style="129" customWidth="1"/>
    <col min="4874" max="5118" width="11" style="129"/>
    <col min="5119" max="5119" width="46.7109375" style="129" bestFit="1" customWidth="1"/>
    <col min="5120" max="5120" width="11.85546875" style="129" customWidth="1"/>
    <col min="5121" max="5121" width="12.42578125" style="129" customWidth="1"/>
    <col min="5122" max="5122" width="12.5703125" style="129" customWidth="1"/>
    <col min="5123" max="5123" width="11.7109375" style="129" customWidth="1"/>
    <col min="5124" max="5124" width="10.7109375" style="129" customWidth="1"/>
    <col min="5125" max="5125" width="2.42578125" style="129" bestFit="1" customWidth="1"/>
    <col min="5126" max="5126" width="8.5703125" style="129" customWidth="1"/>
    <col min="5127" max="5127" width="12.42578125" style="129" customWidth="1"/>
    <col min="5128" max="5128" width="2.140625" style="129" customWidth="1"/>
    <col min="5129" max="5129" width="9.42578125" style="129" customWidth="1"/>
    <col min="5130" max="5374" width="11" style="129"/>
    <col min="5375" max="5375" width="46.7109375" style="129" bestFit="1" customWidth="1"/>
    <col min="5376" max="5376" width="11.85546875" style="129" customWidth="1"/>
    <col min="5377" max="5377" width="12.42578125" style="129" customWidth="1"/>
    <col min="5378" max="5378" width="12.5703125" style="129" customWidth="1"/>
    <col min="5379" max="5379" width="11.7109375" style="129" customWidth="1"/>
    <col min="5380" max="5380" width="10.7109375" style="129" customWidth="1"/>
    <col min="5381" max="5381" width="2.42578125" style="129" bestFit="1" customWidth="1"/>
    <col min="5382" max="5382" width="8.5703125" style="129" customWidth="1"/>
    <col min="5383" max="5383" width="12.42578125" style="129" customWidth="1"/>
    <col min="5384" max="5384" width="2.140625" style="129" customWidth="1"/>
    <col min="5385" max="5385" width="9.42578125" style="129" customWidth="1"/>
    <col min="5386" max="5630" width="11" style="129"/>
    <col min="5631" max="5631" width="46.7109375" style="129" bestFit="1" customWidth="1"/>
    <col min="5632" max="5632" width="11.85546875" style="129" customWidth="1"/>
    <col min="5633" max="5633" width="12.42578125" style="129" customWidth="1"/>
    <col min="5634" max="5634" width="12.5703125" style="129" customWidth="1"/>
    <col min="5635" max="5635" width="11.7109375" style="129" customWidth="1"/>
    <col min="5636" max="5636" width="10.7109375" style="129" customWidth="1"/>
    <col min="5637" max="5637" width="2.42578125" style="129" bestFit="1" customWidth="1"/>
    <col min="5638" max="5638" width="8.5703125" style="129" customWidth="1"/>
    <col min="5639" max="5639" width="12.42578125" style="129" customWidth="1"/>
    <col min="5640" max="5640" width="2.140625" style="129" customWidth="1"/>
    <col min="5641" max="5641" width="9.42578125" style="129" customWidth="1"/>
    <col min="5642" max="5886" width="11" style="129"/>
    <col min="5887" max="5887" width="46.7109375" style="129" bestFit="1" customWidth="1"/>
    <col min="5888" max="5888" width="11.85546875" style="129" customWidth="1"/>
    <col min="5889" max="5889" width="12.42578125" style="129" customWidth="1"/>
    <col min="5890" max="5890" width="12.5703125" style="129" customWidth="1"/>
    <col min="5891" max="5891" width="11.7109375" style="129" customWidth="1"/>
    <col min="5892" max="5892" width="10.7109375" style="129" customWidth="1"/>
    <col min="5893" max="5893" width="2.42578125" style="129" bestFit="1" customWidth="1"/>
    <col min="5894" max="5894" width="8.5703125" style="129" customWidth="1"/>
    <col min="5895" max="5895" width="12.42578125" style="129" customWidth="1"/>
    <col min="5896" max="5896" width="2.140625" style="129" customWidth="1"/>
    <col min="5897" max="5897" width="9.42578125" style="129" customWidth="1"/>
    <col min="5898" max="6142" width="11" style="129"/>
    <col min="6143" max="6143" width="46.7109375" style="129" bestFit="1" customWidth="1"/>
    <col min="6144" max="6144" width="11.85546875" style="129" customWidth="1"/>
    <col min="6145" max="6145" width="12.42578125" style="129" customWidth="1"/>
    <col min="6146" max="6146" width="12.5703125" style="129" customWidth="1"/>
    <col min="6147" max="6147" width="11.7109375" style="129" customWidth="1"/>
    <col min="6148" max="6148" width="10.7109375" style="129" customWidth="1"/>
    <col min="6149" max="6149" width="2.42578125" style="129" bestFit="1" customWidth="1"/>
    <col min="6150" max="6150" width="8.5703125" style="129" customWidth="1"/>
    <col min="6151" max="6151" width="12.42578125" style="129" customWidth="1"/>
    <col min="6152" max="6152" width="2.140625" style="129" customWidth="1"/>
    <col min="6153" max="6153" width="9.42578125" style="129" customWidth="1"/>
    <col min="6154" max="6398" width="11" style="129"/>
    <col min="6399" max="6399" width="46.7109375" style="129" bestFit="1" customWidth="1"/>
    <col min="6400" max="6400" width="11.85546875" style="129" customWidth="1"/>
    <col min="6401" max="6401" width="12.42578125" style="129" customWidth="1"/>
    <col min="6402" max="6402" width="12.5703125" style="129" customWidth="1"/>
    <col min="6403" max="6403" width="11.7109375" style="129" customWidth="1"/>
    <col min="6404" max="6404" width="10.7109375" style="129" customWidth="1"/>
    <col min="6405" max="6405" width="2.42578125" style="129" bestFit="1" customWidth="1"/>
    <col min="6406" max="6406" width="8.5703125" style="129" customWidth="1"/>
    <col min="6407" max="6407" width="12.42578125" style="129" customWidth="1"/>
    <col min="6408" max="6408" width="2.140625" style="129" customWidth="1"/>
    <col min="6409" max="6409" width="9.42578125" style="129" customWidth="1"/>
    <col min="6410" max="6654" width="11" style="129"/>
    <col min="6655" max="6655" width="46.7109375" style="129" bestFit="1" customWidth="1"/>
    <col min="6656" max="6656" width="11.85546875" style="129" customWidth="1"/>
    <col min="6657" max="6657" width="12.42578125" style="129" customWidth="1"/>
    <col min="6658" max="6658" width="12.5703125" style="129" customWidth="1"/>
    <col min="6659" max="6659" width="11.7109375" style="129" customWidth="1"/>
    <col min="6660" max="6660" width="10.7109375" style="129" customWidth="1"/>
    <col min="6661" max="6661" width="2.42578125" style="129" bestFit="1" customWidth="1"/>
    <col min="6662" max="6662" width="8.5703125" style="129" customWidth="1"/>
    <col min="6663" max="6663" width="12.42578125" style="129" customWidth="1"/>
    <col min="6664" max="6664" width="2.140625" style="129" customWidth="1"/>
    <col min="6665" max="6665" width="9.42578125" style="129" customWidth="1"/>
    <col min="6666" max="6910" width="11" style="129"/>
    <col min="6911" max="6911" width="46.7109375" style="129" bestFit="1" customWidth="1"/>
    <col min="6912" max="6912" width="11.85546875" style="129" customWidth="1"/>
    <col min="6913" max="6913" width="12.42578125" style="129" customWidth="1"/>
    <col min="6914" max="6914" width="12.5703125" style="129" customWidth="1"/>
    <col min="6915" max="6915" width="11.7109375" style="129" customWidth="1"/>
    <col min="6916" max="6916" width="10.7109375" style="129" customWidth="1"/>
    <col min="6917" max="6917" width="2.42578125" style="129" bestFit="1" customWidth="1"/>
    <col min="6918" max="6918" width="8.5703125" style="129" customWidth="1"/>
    <col min="6919" max="6919" width="12.42578125" style="129" customWidth="1"/>
    <col min="6920" max="6920" width="2.140625" style="129" customWidth="1"/>
    <col min="6921" max="6921" width="9.42578125" style="129" customWidth="1"/>
    <col min="6922" max="7166" width="11" style="129"/>
    <col min="7167" max="7167" width="46.7109375" style="129" bestFit="1" customWidth="1"/>
    <col min="7168" max="7168" width="11.85546875" style="129" customWidth="1"/>
    <col min="7169" max="7169" width="12.42578125" style="129" customWidth="1"/>
    <col min="7170" max="7170" width="12.5703125" style="129" customWidth="1"/>
    <col min="7171" max="7171" width="11.7109375" style="129" customWidth="1"/>
    <col min="7172" max="7172" width="10.7109375" style="129" customWidth="1"/>
    <col min="7173" max="7173" width="2.42578125" style="129" bestFit="1" customWidth="1"/>
    <col min="7174" max="7174" width="8.5703125" style="129" customWidth="1"/>
    <col min="7175" max="7175" width="12.42578125" style="129" customWidth="1"/>
    <col min="7176" max="7176" width="2.140625" style="129" customWidth="1"/>
    <col min="7177" max="7177" width="9.42578125" style="129" customWidth="1"/>
    <col min="7178" max="7422" width="11" style="129"/>
    <col min="7423" max="7423" width="46.7109375" style="129" bestFit="1" customWidth="1"/>
    <col min="7424" max="7424" width="11.85546875" style="129" customWidth="1"/>
    <col min="7425" max="7425" width="12.42578125" style="129" customWidth="1"/>
    <col min="7426" max="7426" width="12.5703125" style="129" customWidth="1"/>
    <col min="7427" max="7427" width="11.7109375" style="129" customWidth="1"/>
    <col min="7428" max="7428" width="10.7109375" style="129" customWidth="1"/>
    <col min="7429" max="7429" width="2.42578125" style="129" bestFit="1" customWidth="1"/>
    <col min="7430" max="7430" width="8.5703125" style="129" customWidth="1"/>
    <col min="7431" max="7431" width="12.42578125" style="129" customWidth="1"/>
    <col min="7432" max="7432" width="2.140625" style="129" customWidth="1"/>
    <col min="7433" max="7433" width="9.42578125" style="129" customWidth="1"/>
    <col min="7434" max="7678" width="11" style="129"/>
    <col min="7679" max="7679" width="46.7109375" style="129" bestFit="1" customWidth="1"/>
    <col min="7680" max="7680" width="11.85546875" style="129" customWidth="1"/>
    <col min="7681" max="7681" width="12.42578125" style="129" customWidth="1"/>
    <col min="7682" max="7682" width="12.5703125" style="129" customWidth="1"/>
    <col min="7683" max="7683" width="11.7109375" style="129" customWidth="1"/>
    <col min="7684" max="7684" width="10.7109375" style="129" customWidth="1"/>
    <col min="7685" max="7685" width="2.42578125" style="129" bestFit="1" customWidth="1"/>
    <col min="7686" max="7686" width="8.5703125" style="129" customWidth="1"/>
    <col min="7687" max="7687" width="12.42578125" style="129" customWidth="1"/>
    <col min="7688" max="7688" width="2.140625" style="129" customWidth="1"/>
    <col min="7689" max="7689" width="9.42578125" style="129" customWidth="1"/>
    <col min="7690" max="7934" width="11" style="129"/>
    <col min="7935" max="7935" width="46.7109375" style="129" bestFit="1" customWidth="1"/>
    <col min="7936" max="7936" width="11.85546875" style="129" customWidth="1"/>
    <col min="7937" max="7937" width="12.42578125" style="129" customWidth="1"/>
    <col min="7938" max="7938" width="12.5703125" style="129" customWidth="1"/>
    <col min="7939" max="7939" width="11.7109375" style="129" customWidth="1"/>
    <col min="7940" max="7940" width="10.7109375" style="129" customWidth="1"/>
    <col min="7941" max="7941" width="2.42578125" style="129" bestFit="1" customWidth="1"/>
    <col min="7942" max="7942" width="8.5703125" style="129" customWidth="1"/>
    <col min="7943" max="7943" width="12.42578125" style="129" customWidth="1"/>
    <col min="7944" max="7944" width="2.140625" style="129" customWidth="1"/>
    <col min="7945" max="7945" width="9.42578125" style="129" customWidth="1"/>
    <col min="7946" max="8190" width="11" style="129"/>
    <col min="8191" max="8191" width="46.7109375" style="129" bestFit="1" customWidth="1"/>
    <col min="8192" max="8192" width="11.85546875" style="129" customWidth="1"/>
    <col min="8193" max="8193" width="12.42578125" style="129" customWidth="1"/>
    <col min="8194" max="8194" width="12.5703125" style="129" customWidth="1"/>
    <col min="8195" max="8195" width="11.7109375" style="129" customWidth="1"/>
    <col min="8196" max="8196" width="10.7109375" style="129" customWidth="1"/>
    <col min="8197" max="8197" width="2.42578125" style="129" bestFit="1" customWidth="1"/>
    <col min="8198" max="8198" width="8.5703125" style="129" customWidth="1"/>
    <col min="8199" max="8199" width="12.42578125" style="129" customWidth="1"/>
    <col min="8200" max="8200" width="2.140625" style="129" customWidth="1"/>
    <col min="8201" max="8201" width="9.42578125" style="129" customWidth="1"/>
    <col min="8202" max="8446" width="11" style="129"/>
    <col min="8447" max="8447" width="46.7109375" style="129" bestFit="1" customWidth="1"/>
    <col min="8448" max="8448" width="11.85546875" style="129" customWidth="1"/>
    <col min="8449" max="8449" width="12.42578125" style="129" customWidth="1"/>
    <col min="8450" max="8450" width="12.5703125" style="129" customWidth="1"/>
    <col min="8451" max="8451" width="11.7109375" style="129" customWidth="1"/>
    <col min="8452" max="8452" width="10.7109375" style="129" customWidth="1"/>
    <col min="8453" max="8453" width="2.42578125" style="129" bestFit="1" customWidth="1"/>
    <col min="8454" max="8454" width="8.5703125" style="129" customWidth="1"/>
    <col min="8455" max="8455" width="12.42578125" style="129" customWidth="1"/>
    <col min="8456" max="8456" width="2.140625" style="129" customWidth="1"/>
    <col min="8457" max="8457" width="9.42578125" style="129" customWidth="1"/>
    <col min="8458" max="8702" width="11" style="129"/>
    <col min="8703" max="8703" width="46.7109375" style="129" bestFit="1" customWidth="1"/>
    <col min="8704" max="8704" width="11.85546875" style="129" customWidth="1"/>
    <col min="8705" max="8705" width="12.42578125" style="129" customWidth="1"/>
    <col min="8706" max="8706" width="12.5703125" style="129" customWidth="1"/>
    <col min="8707" max="8707" width="11.7109375" style="129" customWidth="1"/>
    <col min="8708" max="8708" width="10.7109375" style="129" customWidth="1"/>
    <col min="8709" max="8709" width="2.42578125" style="129" bestFit="1" customWidth="1"/>
    <col min="8710" max="8710" width="8.5703125" style="129" customWidth="1"/>
    <col min="8711" max="8711" width="12.42578125" style="129" customWidth="1"/>
    <col min="8712" max="8712" width="2.140625" style="129" customWidth="1"/>
    <col min="8713" max="8713" width="9.42578125" style="129" customWidth="1"/>
    <col min="8714" max="8958" width="11" style="129"/>
    <col min="8959" max="8959" width="46.7109375" style="129" bestFit="1" customWidth="1"/>
    <col min="8960" max="8960" width="11.85546875" style="129" customWidth="1"/>
    <col min="8961" max="8961" width="12.42578125" style="129" customWidth="1"/>
    <col min="8962" max="8962" width="12.5703125" style="129" customWidth="1"/>
    <col min="8963" max="8963" width="11.7109375" style="129" customWidth="1"/>
    <col min="8964" max="8964" width="10.7109375" style="129" customWidth="1"/>
    <col min="8965" max="8965" width="2.42578125" style="129" bestFit="1" customWidth="1"/>
    <col min="8966" max="8966" width="8.5703125" style="129" customWidth="1"/>
    <col min="8967" max="8967" width="12.42578125" style="129" customWidth="1"/>
    <col min="8968" max="8968" width="2.140625" style="129" customWidth="1"/>
    <col min="8969" max="8969" width="9.42578125" style="129" customWidth="1"/>
    <col min="8970" max="9214" width="11" style="129"/>
    <col min="9215" max="9215" width="46.7109375" style="129" bestFit="1" customWidth="1"/>
    <col min="9216" max="9216" width="11.85546875" style="129" customWidth="1"/>
    <col min="9217" max="9217" width="12.42578125" style="129" customWidth="1"/>
    <col min="9218" max="9218" width="12.5703125" style="129" customWidth="1"/>
    <col min="9219" max="9219" width="11.7109375" style="129" customWidth="1"/>
    <col min="9220" max="9220" width="10.7109375" style="129" customWidth="1"/>
    <col min="9221" max="9221" width="2.42578125" style="129" bestFit="1" customWidth="1"/>
    <col min="9222" max="9222" width="8.5703125" style="129" customWidth="1"/>
    <col min="9223" max="9223" width="12.42578125" style="129" customWidth="1"/>
    <col min="9224" max="9224" width="2.140625" style="129" customWidth="1"/>
    <col min="9225" max="9225" width="9.42578125" style="129" customWidth="1"/>
    <col min="9226" max="9470" width="11" style="129"/>
    <col min="9471" max="9471" width="46.7109375" style="129" bestFit="1" customWidth="1"/>
    <col min="9472" max="9472" width="11.85546875" style="129" customWidth="1"/>
    <col min="9473" max="9473" width="12.42578125" style="129" customWidth="1"/>
    <col min="9474" max="9474" width="12.5703125" style="129" customWidth="1"/>
    <col min="9475" max="9475" width="11.7109375" style="129" customWidth="1"/>
    <col min="9476" max="9476" width="10.7109375" style="129" customWidth="1"/>
    <col min="9477" max="9477" width="2.42578125" style="129" bestFit="1" customWidth="1"/>
    <col min="9478" max="9478" width="8.5703125" style="129" customWidth="1"/>
    <col min="9479" max="9479" width="12.42578125" style="129" customWidth="1"/>
    <col min="9480" max="9480" width="2.140625" style="129" customWidth="1"/>
    <col min="9481" max="9481" width="9.42578125" style="129" customWidth="1"/>
    <col min="9482" max="9726" width="11" style="129"/>
    <col min="9727" max="9727" width="46.7109375" style="129" bestFit="1" customWidth="1"/>
    <col min="9728" max="9728" width="11.85546875" style="129" customWidth="1"/>
    <col min="9729" max="9729" width="12.42578125" style="129" customWidth="1"/>
    <col min="9730" max="9730" width="12.5703125" style="129" customWidth="1"/>
    <col min="9731" max="9731" width="11.7109375" style="129" customWidth="1"/>
    <col min="9732" max="9732" width="10.7109375" style="129" customWidth="1"/>
    <col min="9733" max="9733" width="2.42578125" style="129" bestFit="1" customWidth="1"/>
    <col min="9734" max="9734" width="8.5703125" style="129" customWidth="1"/>
    <col min="9735" max="9735" width="12.42578125" style="129" customWidth="1"/>
    <col min="9736" max="9736" width="2.140625" style="129" customWidth="1"/>
    <col min="9737" max="9737" width="9.42578125" style="129" customWidth="1"/>
    <col min="9738" max="9982" width="11" style="129"/>
    <col min="9983" max="9983" width="46.7109375" style="129" bestFit="1" customWidth="1"/>
    <col min="9984" max="9984" width="11.85546875" style="129" customWidth="1"/>
    <col min="9985" max="9985" width="12.42578125" style="129" customWidth="1"/>
    <col min="9986" max="9986" width="12.5703125" style="129" customWidth="1"/>
    <col min="9987" max="9987" width="11.7109375" style="129" customWidth="1"/>
    <col min="9988" max="9988" width="10.7109375" style="129" customWidth="1"/>
    <col min="9989" max="9989" width="2.42578125" style="129" bestFit="1" customWidth="1"/>
    <col min="9990" max="9990" width="8.5703125" style="129" customWidth="1"/>
    <col min="9991" max="9991" width="12.42578125" style="129" customWidth="1"/>
    <col min="9992" max="9992" width="2.140625" style="129" customWidth="1"/>
    <col min="9993" max="9993" width="9.42578125" style="129" customWidth="1"/>
    <col min="9994" max="10238" width="11" style="129"/>
    <col min="10239" max="10239" width="46.7109375" style="129" bestFit="1" customWidth="1"/>
    <col min="10240" max="10240" width="11.85546875" style="129" customWidth="1"/>
    <col min="10241" max="10241" width="12.42578125" style="129" customWidth="1"/>
    <col min="10242" max="10242" width="12.5703125" style="129" customWidth="1"/>
    <col min="10243" max="10243" width="11.7109375" style="129" customWidth="1"/>
    <col min="10244" max="10244" width="10.7109375" style="129" customWidth="1"/>
    <col min="10245" max="10245" width="2.42578125" style="129" bestFit="1" customWidth="1"/>
    <col min="10246" max="10246" width="8.5703125" style="129" customWidth="1"/>
    <col min="10247" max="10247" width="12.42578125" style="129" customWidth="1"/>
    <col min="10248" max="10248" width="2.140625" style="129" customWidth="1"/>
    <col min="10249" max="10249" width="9.42578125" style="129" customWidth="1"/>
    <col min="10250" max="10494" width="11" style="129"/>
    <col min="10495" max="10495" width="46.7109375" style="129" bestFit="1" customWidth="1"/>
    <col min="10496" max="10496" width="11.85546875" style="129" customWidth="1"/>
    <col min="10497" max="10497" width="12.42578125" style="129" customWidth="1"/>
    <col min="10498" max="10498" width="12.5703125" style="129" customWidth="1"/>
    <col min="10499" max="10499" width="11.7109375" style="129" customWidth="1"/>
    <col min="10500" max="10500" width="10.7109375" style="129" customWidth="1"/>
    <col min="10501" max="10501" width="2.42578125" style="129" bestFit="1" customWidth="1"/>
    <col min="10502" max="10502" width="8.5703125" style="129" customWidth="1"/>
    <col min="10503" max="10503" width="12.42578125" style="129" customWidth="1"/>
    <col min="10504" max="10504" width="2.140625" style="129" customWidth="1"/>
    <col min="10505" max="10505" width="9.42578125" style="129" customWidth="1"/>
    <col min="10506" max="10750" width="11" style="129"/>
    <col min="10751" max="10751" width="46.7109375" style="129" bestFit="1" customWidth="1"/>
    <col min="10752" max="10752" width="11.85546875" style="129" customWidth="1"/>
    <col min="10753" max="10753" width="12.42578125" style="129" customWidth="1"/>
    <col min="10754" max="10754" width="12.5703125" style="129" customWidth="1"/>
    <col min="10755" max="10755" width="11.7109375" style="129" customWidth="1"/>
    <col min="10756" max="10756" width="10.7109375" style="129" customWidth="1"/>
    <col min="10757" max="10757" width="2.42578125" style="129" bestFit="1" customWidth="1"/>
    <col min="10758" max="10758" width="8.5703125" style="129" customWidth="1"/>
    <col min="10759" max="10759" width="12.42578125" style="129" customWidth="1"/>
    <col min="10760" max="10760" width="2.140625" style="129" customWidth="1"/>
    <col min="10761" max="10761" width="9.42578125" style="129" customWidth="1"/>
    <col min="10762" max="11006" width="11" style="129"/>
    <col min="11007" max="11007" width="46.7109375" style="129" bestFit="1" customWidth="1"/>
    <col min="11008" max="11008" width="11.85546875" style="129" customWidth="1"/>
    <col min="11009" max="11009" width="12.42578125" style="129" customWidth="1"/>
    <col min="11010" max="11010" width="12.5703125" style="129" customWidth="1"/>
    <col min="11011" max="11011" width="11.7109375" style="129" customWidth="1"/>
    <col min="11012" max="11012" width="10.7109375" style="129" customWidth="1"/>
    <col min="11013" max="11013" width="2.42578125" style="129" bestFit="1" customWidth="1"/>
    <col min="11014" max="11014" width="8.5703125" style="129" customWidth="1"/>
    <col min="11015" max="11015" width="12.42578125" style="129" customWidth="1"/>
    <col min="11016" max="11016" width="2.140625" style="129" customWidth="1"/>
    <col min="11017" max="11017" width="9.42578125" style="129" customWidth="1"/>
    <col min="11018" max="11262" width="11" style="129"/>
    <col min="11263" max="11263" width="46.7109375" style="129" bestFit="1" customWidth="1"/>
    <col min="11264" max="11264" width="11.85546875" style="129" customWidth="1"/>
    <col min="11265" max="11265" width="12.42578125" style="129" customWidth="1"/>
    <col min="11266" max="11266" width="12.5703125" style="129" customWidth="1"/>
    <col min="11267" max="11267" width="11.7109375" style="129" customWidth="1"/>
    <col min="11268" max="11268" width="10.7109375" style="129" customWidth="1"/>
    <col min="11269" max="11269" width="2.42578125" style="129" bestFit="1" customWidth="1"/>
    <col min="11270" max="11270" width="8.5703125" style="129" customWidth="1"/>
    <col min="11271" max="11271" width="12.42578125" style="129" customWidth="1"/>
    <col min="11272" max="11272" width="2.140625" style="129" customWidth="1"/>
    <col min="11273" max="11273" width="9.42578125" style="129" customWidth="1"/>
    <col min="11274" max="11518" width="11" style="129"/>
    <col min="11519" max="11519" width="46.7109375" style="129" bestFit="1" customWidth="1"/>
    <col min="11520" max="11520" width="11.85546875" style="129" customWidth="1"/>
    <col min="11521" max="11521" width="12.42578125" style="129" customWidth="1"/>
    <col min="11522" max="11522" width="12.5703125" style="129" customWidth="1"/>
    <col min="11523" max="11523" width="11.7109375" style="129" customWidth="1"/>
    <col min="11524" max="11524" width="10.7109375" style="129" customWidth="1"/>
    <col min="11525" max="11525" width="2.42578125" style="129" bestFit="1" customWidth="1"/>
    <col min="11526" max="11526" width="8.5703125" style="129" customWidth="1"/>
    <col min="11527" max="11527" width="12.42578125" style="129" customWidth="1"/>
    <col min="11528" max="11528" width="2.140625" style="129" customWidth="1"/>
    <col min="11529" max="11529" width="9.42578125" style="129" customWidth="1"/>
    <col min="11530" max="11774" width="11" style="129"/>
    <col min="11775" max="11775" width="46.7109375" style="129" bestFit="1" customWidth="1"/>
    <col min="11776" max="11776" width="11.85546875" style="129" customWidth="1"/>
    <col min="11777" max="11777" width="12.42578125" style="129" customWidth="1"/>
    <col min="11778" max="11778" width="12.5703125" style="129" customWidth="1"/>
    <col min="11779" max="11779" width="11.7109375" style="129" customWidth="1"/>
    <col min="11780" max="11780" width="10.7109375" style="129" customWidth="1"/>
    <col min="11781" max="11781" width="2.42578125" style="129" bestFit="1" customWidth="1"/>
    <col min="11782" max="11782" width="8.5703125" style="129" customWidth="1"/>
    <col min="11783" max="11783" width="12.42578125" style="129" customWidth="1"/>
    <col min="11784" max="11784" width="2.140625" style="129" customWidth="1"/>
    <col min="11785" max="11785" width="9.42578125" style="129" customWidth="1"/>
    <col min="11786" max="12030" width="11" style="129"/>
    <col min="12031" max="12031" width="46.7109375" style="129" bestFit="1" customWidth="1"/>
    <col min="12032" max="12032" width="11.85546875" style="129" customWidth="1"/>
    <col min="12033" max="12033" width="12.42578125" style="129" customWidth="1"/>
    <col min="12034" max="12034" width="12.5703125" style="129" customWidth="1"/>
    <col min="12035" max="12035" width="11.7109375" style="129" customWidth="1"/>
    <col min="12036" max="12036" width="10.7109375" style="129" customWidth="1"/>
    <col min="12037" max="12037" width="2.42578125" style="129" bestFit="1" customWidth="1"/>
    <col min="12038" max="12038" width="8.5703125" style="129" customWidth="1"/>
    <col min="12039" max="12039" width="12.42578125" style="129" customWidth="1"/>
    <col min="12040" max="12040" width="2.140625" style="129" customWidth="1"/>
    <col min="12041" max="12041" width="9.42578125" style="129" customWidth="1"/>
    <col min="12042" max="12286" width="11" style="129"/>
    <col min="12287" max="12287" width="46.7109375" style="129" bestFit="1" customWidth="1"/>
    <col min="12288" max="12288" width="11.85546875" style="129" customWidth="1"/>
    <col min="12289" max="12289" width="12.42578125" style="129" customWidth="1"/>
    <col min="12290" max="12290" width="12.5703125" style="129" customWidth="1"/>
    <col min="12291" max="12291" width="11.7109375" style="129" customWidth="1"/>
    <col min="12292" max="12292" width="10.7109375" style="129" customWidth="1"/>
    <col min="12293" max="12293" width="2.42578125" style="129" bestFit="1" customWidth="1"/>
    <col min="12294" max="12294" width="8.5703125" style="129" customWidth="1"/>
    <col min="12295" max="12295" width="12.42578125" style="129" customWidth="1"/>
    <col min="12296" max="12296" width="2.140625" style="129" customWidth="1"/>
    <col min="12297" max="12297" width="9.42578125" style="129" customWidth="1"/>
    <col min="12298" max="12542" width="11" style="129"/>
    <col min="12543" max="12543" width="46.7109375" style="129" bestFit="1" customWidth="1"/>
    <col min="12544" max="12544" width="11.85546875" style="129" customWidth="1"/>
    <col min="12545" max="12545" width="12.42578125" style="129" customWidth="1"/>
    <col min="12546" max="12546" width="12.5703125" style="129" customWidth="1"/>
    <col min="12547" max="12547" width="11.7109375" style="129" customWidth="1"/>
    <col min="12548" max="12548" width="10.7109375" style="129" customWidth="1"/>
    <col min="12549" max="12549" width="2.42578125" style="129" bestFit="1" customWidth="1"/>
    <col min="12550" max="12550" width="8.5703125" style="129" customWidth="1"/>
    <col min="12551" max="12551" width="12.42578125" style="129" customWidth="1"/>
    <col min="12552" max="12552" width="2.140625" style="129" customWidth="1"/>
    <col min="12553" max="12553" width="9.42578125" style="129" customWidth="1"/>
    <col min="12554" max="12798" width="11" style="129"/>
    <col min="12799" max="12799" width="46.7109375" style="129" bestFit="1" customWidth="1"/>
    <col min="12800" max="12800" width="11.85546875" style="129" customWidth="1"/>
    <col min="12801" max="12801" width="12.42578125" style="129" customWidth="1"/>
    <col min="12802" max="12802" width="12.5703125" style="129" customWidth="1"/>
    <col min="12803" max="12803" width="11.7109375" style="129" customWidth="1"/>
    <col min="12804" max="12804" width="10.7109375" style="129" customWidth="1"/>
    <col min="12805" max="12805" width="2.42578125" style="129" bestFit="1" customWidth="1"/>
    <col min="12806" max="12806" width="8.5703125" style="129" customWidth="1"/>
    <col min="12807" max="12807" width="12.42578125" style="129" customWidth="1"/>
    <col min="12808" max="12808" width="2.140625" style="129" customWidth="1"/>
    <col min="12809" max="12809" width="9.42578125" style="129" customWidth="1"/>
    <col min="12810" max="13054" width="11" style="129"/>
    <col min="13055" max="13055" width="46.7109375" style="129" bestFit="1" customWidth="1"/>
    <col min="13056" max="13056" width="11.85546875" style="129" customWidth="1"/>
    <col min="13057" max="13057" width="12.42578125" style="129" customWidth="1"/>
    <col min="13058" max="13058" width="12.5703125" style="129" customWidth="1"/>
    <col min="13059" max="13059" width="11.7109375" style="129" customWidth="1"/>
    <col min="13060" max="13060" width="10.7109375" style="129" customWidth="1"/>
    <col min="13061" max="13061" width="2.42578125" style="129" bestFit="1" customWidth="1"/>
    <col min="13062" max="13062" width="8.5703125" style="129" customWidth="1"/>
    <col min="13063" max="13063" width="12.42578125" style="129" customWidth="1"/>
    <col min="13064" max="13064" width="2.140625" style="129" customWidth="1"/>
    <col min="13065" max="13065" width="9.42578125" style="129" customWidth="1"/>
    <col min="13066" max="13310" width="11" style="129"/>
    <col min="13311" max="13311" width="46.7109375" style="129" bestFit="1" customWidth="1"/>
    <col min="13312" max="13312" width="11.85546875" style="129" customWidth="1"/>
    <col min="13313" max="13313" width="12.42578125" style="129" customWidth="1"/>
    <col min="13314" max="13314" width="12.5703125" style="129" customWidth="1"/>
    <col min="13315" max="13315" width="11.7109375" style="129" customWidth="1"/>
    <col min="13316" max="13316" width="10.7109375" style="129" customWidth="1"/>
    <col min="13317" max="13317" width="2.42578125" style="129" bestFit="1" customWidth="1"/>
    <col min="13318" max="13318" width="8.5703125" style="129" customWidth="1"/>
    <col min="13319" max="13319" width="12.42578125" style="129" customWidth="1"/>
    <col min="13320" max="13320" width="2.140625" style="129" customWidth="1"/>
    <col min="13321" max="13321" width="9.42578125" style="129" customWidth="1"/>
    <col min="13322" max="13566" width="11" style="129"/>
    <col min="13567" max="13567" width="46.7109375" style="129" bestFit="1" customWidth="1"/>
    <col min="13568" max="13568" width="11.85546875" style="129" customWidth="1"/>
    <col min="13569" max="13569" width="12.42578125" style="129" customWidth="1"/>
    <col min="13570" max="13570" width="12.5703125" style="129" customWidth="1"/>
    <col min="13571" max="13571" width="11.7109375" style="129" customWidth="1"/>
    <col min="13572" max="13572" width="10.7109375" style="129" customWidth="1"/>
    <col min="13573" max="13573" width="2.42578125" style="129" bestFit="1" customWidth="1"/>
    <col min="13574" max="13574" width="8.5703125" style="129" customWidth="1"/>
    <col min="13575" max="13575" width="12.42578125" style="129" customWidth="1"/>
    <col min="13576" max="13576" width="2.140625" style="129" customWidth="1"/>
    <col min="13577" max="13577" width="9.42578125" style="129" customWidth="1"/>
    <col min="13578" max="13822" width="11" style="129"/>
    <col min="13823" max="13823" width="46.7109375" style="129" bestFit="1" customWidth="1"/>
    <col min="13824" max="13824" width="11.85546875" style="129" customWidth="1"/>
    <col min="13825" max="13825" width="12.42578125" style="129" customWidth="1"/>
    <col min="13826" max="13826" width="12.5703125" style="129" customWidth="1"/>
    <col min="13827" max="13827" width="11.7109375" style="129" customWidth="1"/>
    <col min="13828" max="13828" width="10.7109375" style="129" customWidth="1"/>
    <col min="13829" max="13829" width="2.42578125" style="129" bestFit="1" customWidth="1"/>
    <col min="13830" max="13830" width="8.5703125" style="129" customWidth="1"/>
    <col min="13831" max="13831" width="12.42578125" style="129" customWidth="1"/>
    <col min="13832" max="13832" width="2.140625" style="129" customWidth="1"/>
    <col min="13833" max="13833" width="9.42578125" style="129" customWidth="1"/>
    <col min="13834" max="14078" width="11" style="129"/>
    <col min="14079" max="14079" width="46.7109375" style="129" bestFit="1" customWidth="1"/>
    <col min="14080" max="14080" width="11.85546875" style="129" customWidth="1"/>
    <col min="14081" max="14081" width="12.42578125" style="129" customWidth="1"/>
    <col min="14082" max="14082" width="12.5703125" style="129" customWidth="1"/>
    <col min="14083" max="14083" width="11.7109375" style="129" customWidth="1"/>
    <col min="14084" max="14084" width="10.7109375" style="129" customWidth="1"/>
    <col min="14085" max="14085" width="2.42578125" style="129" bestFit="1" customWidth="1"/>
    <col min="14086" max="14086" width="8.5703125" style="129" customWidth="1"/>
    <col min="14087" max="14087" width="12.42578125" style="129" customWidth="1"/>
    <col min="14088" max="14088" width="2.140625" style="129" customWidth="1"/>
    <col min="14089" max="14089" width="9.42578125" style="129" customWidth="1"/>
    <col min="14090" max="14334" width="11" style="129"/>
    <col min="14335" max="14335" width="46.7109375" style="129" bestFit="1" customWidth="1"/>
    <col min="14336" max="14336" width="11.85546875" style="129" customWidth="1"/>
    <col min="14337" max="14337" width="12.42578125" style="129" customWidth="1"/>
    <col min="14338" max="14338" width="12.5703125" style="129" customWidth="1"/>
    <col min="14339" max="14339" width="11.7109375" style="129" customWidth="1"/>
    <col min="14340" max="14340" width="10.7109375" style="129" customWidth="1"/>
    <col min="14341" max="14341" width="2.42578125" style="129" bestFit="1" customWidth="1"/>
    <col min="14342" max="14342" width="8.5703125" style="129" customWidth="1"/>
    <col min="14343" max="14343" width="12.42578125" style="129" customWidth="1"/>
    <col min="14344" max="14344" width="2.140625" style="129" customWidth="1"/>
    <col min="14345" max="14345" width="9.42578125" style="129" customWidth="1"/>
    <col min="14346" max="14590" width="11" style="129"/>
    <col min="14591" max="14591" width="46.7109375" style="129" bestFit="1" customWidth="1"/>
    <col min="14592" max="14592" width="11.85546875" style="129" customWidth="1"/>
    <col min="14593" max="14593" width="12.42578125" style="129" customWidth="1"/>
    <col min="14594" max="14594" width="12.5703125" style="129" customWidth="1"/>
    <col min="14595" max="14595" width="11.7109375" style="129" customWidth="1"/>
    <col min="14596" max="14596" width="10.7109375" style="129" customWidth="1"/>
    <col min="14597" max="14597" width="2.42578125" style="129" bestFit="1" customWidth="1"/>
    <col min="14598" max="14598" width="8.5703125" style="129" customWidth="1"/>
    <col min="14599" max="14599" width="12.42578125" style="129" customWidth="1"/>
    <col min="14600" max="14600" width="2.140625" style="129" customWidth="1"/>
    <col min="14601" max="14601" width="9.42578125" style="129" customWidth="1"/>
    <col min="14602" max="14846" width="11" style="129"/>
    <col min="14847" max="14847" width="46.7109375" style="129" bestFit="1" customWidth="1"/>
    <col min="14848" max="14848" width="11.85546875" style="129" customWidth="1"/>
    <col min="14849" max="14849" width="12.42578125" style="129" customWidth="1"/>
    <col min="14850" max="14850" width="12.5703125" style="129" customWidth="1"/>
    <col min="14851" max="14851" width="11.7109375" style="129" customWidth="1"/>
    <col min="14852" max="14852" width="10.7109375" style="129" customWidth="1"/>
    <col min="14853" max="14853" width="2.42578125" style="129" bestFit="1" customWidth="1"/>
    <col min="14854" max="14854" width="8.5703125" style="129" customWidth="1"/>
    <col min="14855" max="14855" width="12.42578125" style="129" customWidth="1"/>
    <col min="14856" max="14856" width="2.140625" style="129" customWidth="1"/>
    <col min="14857" max="14857" width="9.42578125" style="129" customWidth="1"/>
    <col min="14858" max="15102" width="11" style="129"/>
    <col min="15103" max="15103" width="46.7109375" style="129" bestFit="1" customWidth="1"/>
    <col min="15104" max="15104" width="11.85546875" style="129" customWidth="1"/>
    <col min="15105" max="15105" width="12.42578125" style="129" customWidth="1"/>
    <col min="15106" max="15106" width="12.5703125" style="129" customWidth="1"/>
    <col min="15107" max="15107" width="11.7109375" style="129" customWidth="1"/>
    <col min="15108" max="15108" width="10.7109375" style="129" customWidth="1"/>
    <col min="15109" max="15109" width="2.42578125" style="129" bestFit="1" customWidth="1"/>
    <col min="15110" max="15110" width="8.5703125" style="129" customWidth="1"/>
    <col min="15111" max="15111" width="12.42578125" style="129" customWidth="1"/>
    <col min="15112" max="15112" width="2.140625" style="129" customWidth="1"/>
    <col min="15113" max="15113" width="9.42578125" style="129" customWidth="1"/>
    <col min="15114" max="15358" width="11" style="129"/>
    <col min="15359" max="15359" width="46.7109375" style="129" bestFit="1" customWidth="1"/>
    <col min="15360" max="15360" width="11.85546875" style="129" customWidth="1"/>
    <col min="15361" max="15361" width="12.42578125" style="129" customWidth="1"/>
    <col min="15362" max="15362" width="12.5703125" style="129" customWidth="1"/>
    <col min="15363" max="15363" width="11.7109375" style="129" customWidth="1"/>
    <col min="15364" max="15364" width="10.7109375" style="129" customWidth="1"/>
    <col min="15365" max="15365" width="2.42578125" style="129" bestFit="1" customWidth="1"/>
    <col min="15366" max="15366" width="8.5703125" style="129" customWidth="1"/>
    <col min="15367" max="15367" width="12.42578125" style="129" customWidth="1"/>
    <col min="15368" max="15368" width="2.140625" style="129" customWidth="1"/>
    <col min="15369" max="15369" width="9.42578125" style="129" customWidth="1"/>
    <col min="15370" max="15614" width="11" style="129"/>
    <col min="15615" max="15615" width="46.7109375" style="129" bestFit="1" customWidth="1"/>
    <col min="15616" max="15616" width="11.85546875" style="129" customWidth="1"/>
    <col min="15617" max="15617" width="12.42578125" style="129" customWidth="1"/>
    <col min="15618" max="15618" width="12.5703125" style="129" customWidth="1"/>
    <col min="15619" max="15619" width="11.7109375" style="129" customWidth="1"/>
    <col min="15620" max="15620" width="10.7109375" style="129" customWidth="1"/>
    <col min="15621" max="15621" width="2.42578125" style="129" bestFit="1" customWidth="1"/>
    <col min="15622" max="15622" width="8.5703125" style="129" customWidth="1"/>
    <col min="15623" max="15623" width="12.42578125" style="129" customWidth="1"/>
    <col min="15624" max="15624" width="2.140625" style="129" customWidth="1"/>
    <col min="15625" max="15625" width="9.42578125" style="129" customWidth="1"/>
    <col min="15626" max="15870" width="11" style="129"/>
    <col min="15871" max="15871" width="46.7109375" style="129" bestFit="1" customWidth="1"/>
    <col min="15872" max="15872" width="11.85546875" style="129" customWidth="1"/>
    <col min="15873" max="15873" width="12.42578125" style="129" customWidth="1"/>
    <col min="15874" max="15874" width="12.5703125" style="129" customWidth="1"/>
    <col min="15875" max="15875" width="11.7109375" style="129" customWidth="1"/>
    <col min="15876" max="15876" width="10.7109375" style="129" customWidth="1"/>
    <col min="15877" max="15877" width="2.42578125" style="129" bestFit="1" customWidth="1"/>
    <col min="15878" max="15878" width="8.5703125" style="129" customWidth="1"/>
    <col min="15879" max="15879" width="12.42578125" style="129" customWidth="1"/>
    <col min="15880" max="15880" width="2.140625" style="129" customWidth="1"/>
    <col min="15881" max="15881" width="9.42578125" style="129" customWidth="1"/>
    <col min="15882" max="16126" width="11" style="129"/>
    <col min="16127" max="16127" width="46.7109375" style="129" bestFit="1" customWidth="1"/>
    <col min="16128" max="16128" width="11.85546875" style="129" customWidth="1"/>
    <col min="16129" max="16129" width="12.42578125" style="129" customWidth="1"/>
    <col min="16130" max="16130" width="12.5703125" style="129" customWidth="1"/>
    <col min="16131" max="16131" width="11.7109375" style="129" customWidth="1"/>
    <col min="16132" max="16132" width="10.7109375" style="129" customWidth="1"/>
    <col min="16133" max="16133" width="2.42578125" style="129" bestFit="1" customWidth="1"/>
    <col min="16134" max="16134" width="8.5703125" style="129" customWidth="1"/>
    <col min="16135" max="16135" width="12.42578125" style="129" customWidth="1"/>
    <col min="16136" max="16136" width="2.140625" style="129" customWidth="1"/>
    <col min="16137" max="16137" width="9.42578125" style="129" customWidth="1"/>
    <col min="16138" max="16384" width="11" style="129"/>
  </cols>
  <sheetData>
    <row r="1" spans="1:27" ht="15.75">
      <c r="A1" s="2526" t="s">
        <v>292</v>
      </c>
      <c r="B1" s="2526"/>
      <c r="C1" s="2526"/>
      <c r="D1" s="2526"/>
      <c r="E1" s="2526"/>
      <c r="F1" s="2526"/>
      <c r="G1" s="2526"/>
      <c r="H1" s="2526"/>
      <c r="I1" s="2526"/>
      <c r="J1" s="2526"/>
      <c r="K1" s="2526"/>
    </row>
    <row r="2" spans="1:27" ht="17.100000000000001" customHeight="1">
      <c r="A2" s="2527" t="s">
        <v>110</v>
      </c>
      <c r="B2" s="2527"/>
      <c r="C2" s="2527"/>
      <c r="D2" s="2527"/>
      <c r="E2" s="2527"/>
      <c r="F2" s="2527"/>
      <c r="G2" s="2527"/>
      <c r="H2" s="2527"/>
      <c r="I2" s="2527"/>
      <c r="J2" s="2527"/>
      <c r="K2" s="2527"/>
    </row>
    <row r="3" spans="1:27" ht="17.100000000000001" customHeight="1">
      <c r="A3" s="2527" t="s">
        <v>291</v>
      </c>
      <c r="B3" s="2527"/>
      <c r="C3" s="2527"/>
      <c r="D3" s="2527"/>
      <c r="E3" s="2527"/>
      <c r="F3" s="2527"/>
      <c r="G3" s="2527"/>
      <c r="H3" s="2527"/>
      <c r="I3" s="2527"/>
      <c r="J3" s="2527"/>
      <c r="K3" s="2527"/>
    </row>
    <row r="4" spans="1:27" ht="17.100000000000001" customHeight="1" thickBot="1">
      <c r="A4" s="132" t="s">
        <v>119</v>
      </c>
      <c r="B4" s="132"/>
      <c r="C4" s="132"/>
      <c r="D4" s="132"/>
      <c r="E4" s="187"/>
      <c r="F4" s="132"/>
      <c r="G4" s="132"/>
      <c r="H4" s="132"/>
      <c r="I4" s="2528" t="s">
        <v>1</v>
      </c>
      <c r="J4" s="2528"/>
      <c r="K4" s="2528"/>
    </row>
    <row r="5" spans="1:27" ht="31.5" customHeight="1" thickTop="1">
      <c r="A5" s="2529" t="s">
        <v>290</v>
      </c>
      <c r="B5" s="2531">
        <v>2018</v>
      </c>
      <c r="C5" s="2540"/>
      <c r="D5" s="2531">
        <v>2019</v>
      </c>
      <c r="E5" s="2540">
        <v>2019</v>
      </c>
      <c r="F5" s="2531" t="s">
        <v>289</v>
      </c>
      <c r="G5" s="2532"/>
      <c r="H5" s="2532"/>
      <c r="I5" s="2532"/>
      <c r="J5" s="2532"/>
      <c r="K5" s="2533"/>
    </row>
    <row r="6" spans="1:27" ht="19.5" customHeight="1">
      <c r="A6" s="2530"/>
      <c r="B6" s="2541" t="s">
        <v>288</v>
      </c>
      <c r="C6" s="2541" t="s">
        <v>287</v>
      </c>
      <c r="D6" s="2541" t="s">
        <v>286</v>
      </c>
      <c r="E6" s="2541" t="s">
        <v>285</v>
      </c>
      <c r="F6" s="2534" t="s">
        <v>44</v>
      </c>
      <c r="G6" s="2535"/>
      <c r="H6" s="2536"/>
      <c r="I6" s="2535" t="s">
        <v>56</v>
      </c>
      <c r="J6" s="2535"/>
      <c r="K6" s="2537"/>
    </row>
    <row r="7" spans="1:27" ht="15.75">
      <c r="A7" s="2530"/>
      <c r="B7" s="2542"/>
      <c r="C7" s="2542"/>
      <c r="D7" s="2542"/>
      <c r="E7" s="2542"/>
      <c r="F7" s="2538" t="s">
        <v>2</v>
      </c>
      <c r="G7" s="2539"/>
      <c r="H7" s="186" t="s">
        <v>284</v>
      </c>
      <c r="I7" s="2538" t="s">
        <v>2</v>
      </c>
      <c r="J7" s="2539"/>
      <c r="K7" s="185" t="s">
        <v>284</v>
      </c>
    </row>
    <row r="8" spans="1:27" ht="31.5" customHeight="1">
      <c r="A8" s="173" t="s">
        <v>283</v>
      </c>
      <c r="B8" s="172">
        <v>1054291.6968571884</v>
      </c>
      <c r="C8" s="172">
        <v>1010819.030963213</v>
      </c>
      <c r="D8" s="172">
        <v>984783.10750740638</v>
      </c>
      <c r="E8" s="172">
        <v>1026258.0599349339</v>
      </c>
      <c r="F8" s="171">
        <v>-85324.436260180402</v>
      </c>
      <c r="G8" s="183" t="s">
        <v>267</v>
      </c>
      <c r="H8" s="169">
        <v>-8.0930577860501014</v>
      </c>
      <c r="I8" s="168">
        <v>23297.15150678403</v>
      </c>
      <c r="J8" s="182" t="s">
        <v>266</v>
      </c>
      <c r="K8" s="181">
        <v>2.3657139657636557</v>
      </c>
      <c r="O8" s="134"/>
      <c r="P8" s="134"/>
      <c r="Q8" s="134"/>
      <c r="R8" s="135"/>
      <c r="S8" s="135"/>
      <c r="T8" s="134"/>
      <c r="U8" s="134"/>
      <c r="V8" s="134"/>
      <c r="W8" s="134"/>
      <c r="X8" s="134"/>
      <c r="Y8" s="134"/>
      <c r="Z8" s="134"/>
      <c r="AA8" s="134"/>
    </row>
    <row r="9" spans="1:27" ht="31.5" customHeight="1">
      <c r="A9" s="162" t="s">
        <v>282</v>
      </c>
      <c r="B9" s="161">
        <v>1133295.2157678199</v>
      </c>
      <c r="C9" s="161">
        <v>1098563.5790265007</v>
      </c>
      <c r="D9" s="161">
        <v>1073526.5512332013</v>
      </c>
      <c r="E9" s="161">
        <v>1125742.5640692599</v>
      </c>
      <c r="F9" s="160">
        <v>-34731.636741319206</v>
      </c>
      <c r="G9" s="163"/>
      <c r="H9" s="159">
        <v>-3.0646592571899407</v>
      </c>
      <c r="I9" s="158">
        <v>52216.012836058624</v>
      </c>
      <c r="J9" s="157"/>
      <c r="K9" s="156">
        <v>4.8639703206293392</v>
      </c>
      <c r="O9" s="134"/>
      <c r="P9" s="134"/>
      <c r="Q9" s="134"/>
      <c r="R9" s="135"/>
      <c r="S9" s="135"/>
      <c r="T9" s="134"/>
      <c r="U9" s="134"/>
      <c r="V9" s="134"/>
      <c r="W9" s="134"/>
      <c r="X9" s="134"/>
      <c r="Y9" s="134"/>
      <c r="Z9" s="134"/>
      <c r="AA9" s="134"/>
    </row>
    <row r="10" spans="1:27" ht="31.5" customHeight="1">
      <c r="A10" s="162" t="s">
        <v>281</v>
      </c>
      <c r="B10" s="161">
        <v>79003.518910631596</v>
      </c>
      <c r="C10" s="161">
        <v>87744.548063287686</v>
      </c>
      <c r="D10" s="161">
        <v>88743.443725794947</v>
      </c>
      <c r="E10" s="161">
        <v>99484.504134325995</v>
      </c>
      <c r="F10" s="160">
        <v>8741.0291526560904</v>
      </c>
      <c r="G10" s="163"/>
      <c r="H10" s="159">
        <v>11.064101033960148</v>
      </c>
      <c r="I10" s="158">
        <v>10741.060408531048</v>
      </c>
      <c r="J10" s="157"/>
      <c r="K10" s="156">
        <v>12.103497405080931</v>
      </c>
      <c r="O10" s="134"/>
      <c r="P10" s="134"/>
      <c r="Q10" s="134"/>
      <c r="R10" s="135"/>
      <c r="S10" s="135"/>
      <c r="T10" s="134"/>
      <c r="U10" s="134"/>
      <c r="V10" s="134"/>
      <c r="W10" s="134"/>
      <c r="X10" s="134"/>
      <c r="Y10" s="134"/>
      <c r="Z10" s="134"/>
      <c r="AA10" s="134"/>
    </row>
    <row r="11" spans="1:27" ht="31.5" customHeight="1">
      <c r="A11" s="164" t="s">
        <v>280</v>
      </c>
      <c r="B11" s="161">
        <v>77178.293227801594</v>
      </c>
      <c r="C11" s="161">
        <v>84146.60012413768</v>
      </c>
      <c r="D11" s="161">
        <v>84490.260876004948</v>
      </c>
      <c r="E11" s="161">
        <v>92827.143675565996</v>
      </c>
      <c r="F11" s="160">
        <v>6968.3068963360856</v>
      </c>
      <c r="G11" s="163"/>
      <c r="H11" s="159">
        <v>9.0288429620596009</v>
      </c>
      <c r="I11" s="158">
        <v>8336.8827995610482</v>
      </c>
      <c r="J11" s="157"/>
      <c r="K11" s="156">
        <v>9.8672707518278067</v>
      </c>
      <c r="O11" s="134"/>
      <c r="P11" s="134"/>
      <c r="Q11" s="134"/>
      <c r="R11" s="135"/>
      <c r="S11" s="135"/>
      <c r="T11" s="134"/>
      <c r="U11" s="134"/>
      <c r="V11" s="134"/>
      <c r="W11" s="134"/>
      <c r="X11" s="134"/>
      <c r="Y11" s="134"/>
      <c r="Z11" s="134"/>
      <c r="AA11" s="134"/>
    </row>
    <row r="12" spans="1:27" s="184" customFormat="1" ht="31.5" customHeight="1">
      <c r="A12" s="164" t="s">
        <v>279</v>
      </c>
      <c r="B12" s="161">
        <v>1825.2256828300001</v>
      </c>
      <c r="C12" s="161">
        <v>3597.9479391499995</v>
      </c>
      <c r="D12" s="161">
        <v>4253.1828497899996</v>
      </c>
      <c r="E12" s="161">
        <v>6657.3604587600003</v>
      </c>
      <c r="F12" s="160">
        <v>1772.7222563199994</v>
      </c>
      <c r="G12" s="163"/>
      <c r="H12" s="159">
        <v>97.123455635984996</v>
      </c>
      <c r="I12" s="158">
        <v>2404.1776089700006</v>
      </c>
      <c r="J12" s="157"/>
      <c r="K12" s="156">
        <v>56.526551852542774</v>
      </c>
      <c r="O12" s="134"/>
      <c r="P12" s="134"/>
      <c r="Q12" s="134"/>
      <c r="R12" s="135"/>
      <c r="S12" s="135"/>
      <c r="T12" s="134"/>
      <c r="U12" s="134"/>
      <c r="V12" s="134"/>
      <c r="W12" s="134"/>
      <c r="X12" s="134"/>
      <c r="Y12" s="134"/>
      <c r="Z12" s="134"/>
      <c r="AA12" s="134"/>
    </row>
    <row r="13" spans="1:27" ht="31.5" customHeight="1">
      <c r="A13" s="173" t="s">
        <v>278</v>
      </c>
      <c r="B13" s="172">
        <v>2040174.942896483</v>
      </c>
      <c r="C13" s="172">
        <v>2241961.9094870198</v>
      </c>
      <c r="D13" s="172">
        <v>2597354.5422567977</v>
      </c>
      <c r="E13" s="172">
        <v>2685146.1561062448</v>
      </c>
      <c r="F13" s="171">
        <v>243638.73695674198</v>
      </c>
      <c r="G13" s="183" t="s">
        <v>267</v>
      </c>
      <c r="H13" s="169">
        <v>11.942051234628071</v>
      </c>
      <c r="I13" s="168">
        <v>105969.41477019084</v>
      </c>
      <c r="J13" s="182" t="s">
        <v>266</v>
      </c>
      <c r="K13" s="181">
        <v>4.0798979517873519</v>
      </c>
      <c r="O13" s="134"/>
      <c r="P13" s="134"/>
      <c r="Q13" s="134"/>
      <c r="R13" s="135"/>
      <c r="S13" s="135"/>
      <c r="T13" s="134"/>
      <c r="U13" s="134"/>
      <c r="V13" s="134"/>
      <c r="W13" s="134"/>
      <c r="X13" s="134"/>
      <c r="Y13" s="134"/>
      <c r="Z13" s="134"/>
      <c r="AA13" s="134"/>
    </row>
    <row r="14" spans="1:27" ht="31.5" customHeight="1">
      <c r="A14" s="162" t="s">
        <v>277</v>
      </c>
      <c r="B14" s="161">
        <v>2755893.0441511483</v>
      </c>
      <c r="C14" s="161">
        <v>3014278.8134505991</v>
      </c>
      <c r="D14" s="161">
        <v>3345520.1223163726</v>
      </c>
      <c r="E14" s="161">
        <v>3456890.9696952971</v>
      </c>
      <c r="F14" s="160">
        <v>258385.7692994508</v>
      </c>
      <c r="G14" s="163"/>
      <c r="H14" s="159">
        <v>9.3757546160154792</v>
      </c>
      <c r="I14" s="180">
        <v>111370.84737892449</v>
      </c>
      <c r="J14" s="179"/>
      <c r="K14" s="178">
        <v>3.3289546410443793</v>
      </c>
      <c r="O14" s="134"/>
      <c r="P14" s="134"/>
      <c r="Q14" s="134"/>
      <c r="R14" s="135"/>
      <c r="S14" s="135"/>
      <c r="T14" s="134"/>
      <c r="U14" s="134"/>
      <c r="V14" s="134"/>
      <c r="W14" s="134"/>
      <c r="X14" s="134"/>
      <c r="Y14" s="134"/>
      <c r="Z14" s="134"/>
      <c r="AA14" s="134"/>
    </row>
    <row r="15" spans="1:27" ht="31.5" customHeight="1">
      <c r="A15" s="162" t="s">
        <v>276</v>
      </c>
      <c r="B15" s="161">
        <v>272630.30384988018</v>
      </c>
      <c r="C15" s="161">
        <v>252039.29975694028</v>
      </c>
      <c r="D15" s="161">
        <v>382556.10394650069</v>
      </c>
      <c r="E15" s="161">
        <v>276953.59465833986</v>
      </c>
      <c r="F15" s="160">
        <v>-20591.004092939897</v>
      </c>
      <c r="G15" s="163"/>
      <c r="H15" s="159">
        <v>-7.55272022301601</v>
      </c>
      <c r="I15" s="158">
        <v>-105602.50928816083</v>
      </c>
      <c r="J15" s="157"/>
      <c r="K15" s="156">
        <v>-27.604450222791115</v>
      </c>
      <c r="O15" s="134"/>
      <c r="P15" s="134"/>
      <c r="Q15" s="134"/>
      <c r="R15" s="135"/>
      <c r="S15" s="135"/>
      <c r="T15" s="134"/>
      <c r="U15" s="134"/>
      <c r="V15" s="134"/>
      <c r="W15" s="134"/>
      <c r="X15" s="134"/>
      <c r="Y15" s="134"/>
      <c r="Z15" s="134"/>
      <c r="AA15" s="134"/>
    </row>
    <row r="16" spans="1:27" ht="31.5" customHeight="1">
      <c r="A16" s="164" t="s">
        <v>275</v>
      </c>
      <c r="B16" s="161">
        <v>362128.10588888003</v>
      </c>
      <c r="C16" s="161">
        <v>371419.59883588</v>
      </c>
      <c r="D16" s="161">
        <v>441199.50541387993</v>
      </c>
      <c r="E16" s="161">
        <v>440290.69949587999</v>
      </c>
      <c r="F16" s="160">
        <v>9291.4929469999624</v>
      </c>
      <c r="G16" s="163"/>
      <c r="H16" s="159">
        <v>2.5658027631390428</v>
      </c>
      <c r="I16" s="158">
        <v>-908.80591799993999</v>
      </c>
      <c r="J16" s="157"/>
      <c r="K16" s="156">
        <v>-0.20598525312203339</v>
      </c>
      <c r="O16" s="134"/>
      <c r="P16" s="134"/>
      <c r="Q16" s="134"/>
      <c r="R16" s="135"/>
      <c r="S16" s="135"/>
      <c r="T16" s="134"/>
      <c r="U16" s="134"/>
      <c r="V16" s="134"/>
      <c r="W16" s="134"/>
      <c r="X16" s="134"/>
      <c r="Y16" s="134"/>
      <c r="Z16" s="134"/>
      <c r="AA16" s="134"/>
    </row>
    <row r="17" spans="1:27" ht="31.5" customHeight="1">
      <c r="A17" s="164" t="s">
        <v>274</v>
      </c>
      <c r="B17" s="161">
        <v>89497.802038999842</v>
      </c>
      <c r="C17" s="161">
        <v>119380.29907893972</v>
      </c>
      <c r="D17" s="161">
        <v>58643.401467379226</v>
      </c>
      <c r="E17" s="161">
        <v>163337.1048375401</v>
      </c>
      <c r="F17" s="160">
        <v>29882.497039939874</v>
      </c>
      <c r="G17" s="163"/>
      <c r="H17" s="159">
        <v>33.389084825701289</v>
      </c>
      <c r="I17" s="158">
        <v>104693.70337016087</v>
      </c>
      <c r="J17" s="157"/>
      <c r="K17" s="156">
        <v>178.52597351195161</v>
      </c>
      <c r="O17" s="134"/>
      <c r="P17" s="134"/>
      <c r="Q17" s="134"/>
      <c r="R17" s="135"/>
      <c r="S17" s="135"/>
      <c r="T17" s="134"/>
      <c r="U17" s="134"/>
      <c r="V17" s="134"/>
      <c r="W17" s="134"/>
      <c r="X17" s="134"/>
      <c r="Y17" s="134"/>
      <c r="Z17" s="134"/>
      <c r="AA17" s="134"/>
    </row>
    <row r="18" spans="1:27" ht="31.5" customHeight="1">
      <c r="A18" s="162" t="s">
        <v>273</v>
      </c>
      <c r="B18" s="161">
        <v>10034.312353654001</v>
      </c>
      <c r="C18" s="161">
        <v>10003.5345506825</v>
      </c>
      <c r="D18" s="161">
        <v>9693.1363867239997</v>
      </c>
      <c r="E18" s="161">
        <v>10006.100177099002</v>
      </c>
      <c r="F18" s="160">
        <v>-30.777802971500932</v>
      </c>
      <c r="G18" s="163"/>
      <c r="H18" s="159">
        <v>-0.30672558205040507</v>
      </c>
      <c r="I18" s="158">
        <v>312.96379037500265</v>
      </c>
      <c r="J18" s="157"/>
      <c r="K18" s="156">
        <v>3.2287154321241873</v>
      </c>
      <c r="O18" s="134"/>
      <c r="P18" s="134"/>
      <c r="Q18" s="134"/>
      <c r="R18" s="135"/>
      <c r="S18" s="135"/>
      <c r="T18" s="134"/>
      <c r="U18" s="134"/>
      <c r="V18" s="134"/>
      <c r="W18" s="134"/>
      <c r="X18" s="134"/>
      <c r="Y18" s="134"/>
      <c r="Z18" s="134"/>
      <c r="AA18" s="134"/>
    </row>
    <row r="19" spans="1:27" ht="31.5" customHeight="1">
      <c r="A19" s="164" t="s">
        <v>272</v>
      </c>
      <c r="B19" s="161">
        <v>30444.43478032235</v>
      </c>
      <c r="C19" s="161">
        <v>30728.794002086623</v>
      </c>
      <c r="D19" s="161">
        <v>42994.938690557763</v>
      </c>
      <c r="E19" s="161">
        <v>45815.539850488116</v>
      </c>
      <c r="F19" s="160">
        <v>284.35922176427266</v>
      </c>
      <c r="G19" s="163"/>
      <c r="H19" s="159">
        <v>0.93402693732408271</v>
      </c>
      <c r="I19" s="158">
        <v>2820.6011599303529</v>
      </c>
      <c r="J19" s="157"/>
      <c r="K19" s="156">
        <v>6.5603097616459509</v>
      </c>
      <c r="O19" s="134"/>
      <c r="P19" s="134"/>
      <c r="Q19" s="134"/>
      <c r="R19" s="135"/>
      <c r="S19" s="135"/>
      <c r="T19" s="134"/>
      <c r="U19" s="134"/>
      <c r="V19" s="134"/>
      <c r="W19" s="134"/>
      <c r="X19" s="134"/>
      <c r="Y19" s="134"/>
      <c r="Z19" s="134"/>
      <c r="AA19" s="134"/>
    </row>
    <row r="20" spans="1:27" ht="31.5" customHeight="1">
      <c r="A20" s="164" t="s">
        <v>271</v>
      </c>
      <c r="B20" s="161">
        <v>3827.1691194100003</v>
      </c>
      <c r="C20" s="161">
        <v>2903.8362549499998</v>
      </c>
      <c r="D20" s="161">
        <v>1607.2304751699999</v>
      </c>
      <c r="E20" s="161">
        <v>1589.2455730699999</v>
      </c>
      <c r="F20" s="160">
        <v>-923.33286446000056</v>
      </c>
      <c r="G20" s="163"/>
      <c r="H20" s="159">
        <v>-24.125739826264649</v>
      </c>
      <c r="I20" s="158">
        <v>-17.984902099999999</v>
      </c>
      <c r="J20" s="157"/>
      <c r="K20" s="156">
        <v>-1.1189995696228758</v>
      </c>
      <c r="O20" s="134"/>
      <c r="P20" s="134"/>
      <c r="Q20" s="134"/>
      <c r="R20" s="135"/>
      <c r="S20" s="135"/>
      <c r="T20" s="134"/>
      <c r="U20" s="134"/>
      <c r="V20" s="134"/>
      <c r="W20" s="134"/>
      <c r="X20" s="134"/>
      <c r="Y20" s="134"/>
      <c r="Z20" s="134"/>
      <c r="AA20" s="134"/>
    </row>
    <row r="21" spans="1:27" ht="31.5" customHeight="1">
      <c r="A21" s="164" t="s">
        <v>270</v>
      </c>
      <c r="B21" s="161">
        <v>26617.265660912348</v>
      </c>
      <c r="C21" s="161">
        <v>27824.957747136621</v>
      </c>
      <c r="D21" s="161">
        <v>41387.708215387764</v>
      </c>
      <c r="E21" s="161">
        <v>44226.294277418114</v>
      </c>
      <c r="F21" s="160">
        <v>1207.6920862242732</v>
      </c>
      <c r="G21" s="163"/>
      <c r="H21" s="159">
        <v>4.5372507514841312</v>
      </c>
      <c r="I21" s="158">
        <v>2838.5860620303501</v>
      </c>
      <c r="J21" s="157"/>
      <c r="K21" s="156">
        <v>6.85852438907206</v>
      </c>
      <c r="O21" s="134"/>
      <c r="P21" s="134"/>
      <c r="Q21" s="134"/>
      <c r="R21" s="135"/>
      <c r="S21" s="135"/>
      <c r="T21" s="134"/>
      <c r="U21" s="134"/>
      <c r="V21" s="134"/>
      <c r="W21" s="134"/>
      <c r="X21" s="134"/>
      <c r="Y21" s="134"/>
      <c r="Z21" s="134"/>
      <c r="AA21" s="134"/>
    </row>
    <row r="22" spans="1:27" ht="31.5" customHeight="1">
      <c r="A22" s="162" t="s">
        <v>269</v>
      </c>
      <c r="B22" s="161">
        <v>2442783.9931672919</v>
      </c>
      <c r="C22" s="161">
        <v>2721507.1851408896</v>
      </c>
      <c r="D22" s="161">
        <v>2910275.9432925903</v>
      </c>
      <c r="E22" s="161">
        <v>3124115.7350093699</v>
      </c>
      <c r="F22" s="160">
        <v>278723.19197359774</v>
      </c>
      <c r="G22" s="177"/>
      <c r="H22" s="159">
        <v>11.410062975408962</v>
      </c>
      <c r="I22" s="158">
        <v>213839.79171677958</v>
      </c>
      <c r="J22" s="176"/>
      <c r="K22" s="156">
        <v>7.3477496939636691</v>
      </c>
      <c r="O22" s="134"/>
      <c r="P22" s="134"/>
      <c r="Q22" s="134"/>
      <c r="R22" s="135"/>
      <c r="S22" s="135"/>
      <c r="T22" s="134"/>
      <c r="U22" s="134"/>
      <c r="V22" s="134"/>
      <c r="W22" s="134"/>
      <c r="X22" s="134"/>
      <c r="Y22" s="134"/>
      <c r="Z22" s="134"/>
      <c r="AA22" s="134"/>
    </row>
    <row r="23" spans="1:27" ht="31.5" customHeight="1">
      <c r="A23" s="162" t="s">
        <v>268</v>
      </c>
      <c r="B23" s="161">
        <v>715718.10125466541</v>
      </c>
      <c r="C23" s="161">
        <v>772316.90396357921</v>
      </c>
      <c r="D23" s="161">
        <v>748165.58005957492</v>
      </c>
      <c r="E23" s="161">
        <v>771744.81358905206</v>
      </c>
      <c r="F23" s="160">
        <v>14747.032342708822</v>
      </c>
      <c r="G23" s="175" t="s">
        <v>267</v>
      </c>
      <c r="H23" s="159">
        <v>2.0604526163103931</v>
      </c>
      <c r="I23" s="158">
        <v>5401.4326087336594</v>
      </c>
      <c r="J23" s="174" t="s">
        <v>266</v>
      </c>
      <c r="K23" s="156">
        <v>0.72195684387185444</v>
      </c>
      <c r="O23" s="134"/>
      <c r="P23" s="134"/>
      <c r="Q23" s="134"/>
      <c r="R23" s="135"/>
      <c r="S23" s="135"/>
      <c r="T23" s="134"/>
      <c r="U23" s="134"/>
      <c r="V23" s="134"/>
      <c r="W23" s="134"/>
      <c r="X23" s="134"/>
      <c r="Y23" s="134"/>
      <c r="Z23" s="134"/>
      <c r="AA23" s="134"/>
    </row>
    <row r="24" spans="1:27" ht="31.5" customHeight="1">
      <c r="A24" s="173" t="s">
        <v>265</v>
      </c>
      <c r="B24" s="172">
        <v>3094466.6397536714</v>
      </c>
      <c r="C24" s="172">
        <v>3252780.9404502325</v>
      </c>
      <c r="D24" s="172">
        <v>3582137.6497642039</v>
      </c>
      <c r="E24" s="172">
        <v>3711404.2160411784</v>
      </c>
      <c r="F24" s="171">
        <v>158314.30069656111</v>
      </c>
      <c r="G24" s="170"/>
      <c r="H24" s="169">
        <v>5.1160448350854866</v>
      </c>
      <c r="I24" s="168">
        <v>129266.56627697451</v>
      </c>
      <c r="J24" s="167"/>
      <c r="K24" s="166">
        <v>3.6086431878318113</v>
      </c>
      <c r="O24" s="134"/>
      <c r="P24" s="134"/>
      <c r="Q24" s="134"/>
      <c r="R24" s="135"/>
      <c r="S24" s="135"/>
      <c r="T24" s="134"/>
      <c r="U24" s="134"/>
      <c r="V24" s="134"/>
      <c r="W24" s="134"/>
      <c r="X24" s="134"/>
      <c r="Y24" s="134"/>
      <c r="Z24" s="134"/>
      <c r="AA24" s="134"/>
    </row>
    <row r="25" spans="1:27" ht="31.5" customHeight="1">
      <c r="A25" s="162" t="s">
        <v>264</v>
      </c>
      <c r="B25" s="161">
        <v>1878960.2463264198</v>
      </c>
      <c r="C25" s="161">
        <v>1875182.7080473788</v>
      </c>
      <c r="D25" s="161">
        <v>2093758.3599650555</v>
      </c>
      <c r="E25" s="161">
        <v>2056537.6444481274</v>
      </c>
      <c r="F25" s="160">
        <v>-3777.5382790409494</v>
      </c>
      <c r="G25" s="163"/>
      <c r="H25" s="159">
        <v>-0.20104407671351562</v>
      </c>
      <c r="I25" s="158">
        <v>-37220.715516928118</v>
      </c>
      <c r="J25" s="157"/>
      <c r="K25" s="165">
        <v>-1.777698717704431</v>
      </c>
      <c r="O25" s="134"/>
      <c r="P25" s="134"/>
      <c r="Q25" s="134"/>
      <c r="R25" s="135"/>
      <c r="S25" s="135"/>
      <c r="T25" s="134"/>
      <c r="U25" s="134"/>
      <c r="V25" s="134"/>
      <c r="W25" s="134"/>
      <c r="X25" s="134"/>
      <c r="Y25" s="134"/>
      <c r="Z25" s="134"/>
      <c r="AA25" s="134"/>
    </row>
    <row r="26" spans="1:27" ht="31.5" customHeight="1">
      <c r="A26" s="162" t="s">
        <v>263</v>
      </c>
      <c r="B26" s="161">
        <v>669394.95134934015</v>
      </c>
      <c r="C26" s="161">
        <v>657389.915452966</v>
      </c>
      <c r="D26" s="161">
        <v>726642.75745137758</v>
      </c>
      <c r="E26" s="161">
        <v>687848.6538396941</v>
      </c>
      <c r="F26" s="160">
        <v>-12005.035896374146</v>
      </c>
      <c r="G26" s="163"/>
      <c r="H26" s="159">
        <v>-1.7934159605140232</v>
      </c>
      <c r="I26" s="158">
        <v>-38794.103611683473</v>
      </c>
      <c r="J26" s="157"/>
      <c r="K26" s="165">
        <v>-5.3388137724993889</v>
      </c>
      <c r="O26" s="134"/>
      <c r="P26" s="134"/>
      <c r="Q26" s="134"/>
      <c r="R26" s="135"/>
      <c r="S26" s="135"/>
      <c r="T26" s="134"/>
      <c r="U26" s="134"/>
      <c r="V26" s="134"/>
      <c r="W26" s="134"/>
      <c r="X26" s="134"/>
      <c r="Y26" s="134"/>
      <c r="Z26" s="134"/>
      <c r="AA26" s="134"/>
    </row>
    <row r="27" spans="1:27" ht="31.5" customHeight="1">
      <c r="A27" s="164" t="s">
        <v>262</v>
      </c>
      <c r="B27" s="161">
        <v>415985.43141382997</v>
      </c>
      <c r="C27" s="161">
        <v>418829.81774028006</v>
      </c>
      <c r="D27" s="161">
        <v>423204.34043245297</v>
      </c>
      <c r="E27" s="161">
        <v>431254.17144337995</v>
      </c>
      <c r="F27" s="160">
        <v>2844.3863264500978</v>
      </c>
      <c r="G27" s="163"/>
      <c r="H27" s="159">
        <v>0.68377065917494839</v>
      </c>
      <c r="I27" s="158">
        <v>8049.8310109269805</v>
      </c>
      <c r="J27" s="157"/>
      <c r="K27" s="156">
        <v>1.9021144732828663</v>
      </c>
      <c r="O27" s="134"/>
      <c r="P27" s="134"/>
      <c r="Q27" s="134"/>
      <c r="R27" s="135"/>
      <c r="S27" s="135"/>
      <c r="T27" s="134"/>
      <c r="U27" s="134"/>
      <c r="V27" s="134"/>
      <c r="W27" s="134"/>
      <c r="X27" s="134"/>
      <c r="Y27" s="134"/>
      <c r="Z27" s="134"/>
      <c r="AA27" s="134"/>
    </row>
    <row r="28" spans="1:27" ht="31.5" customHeight="1">
      <c r="A28" s="164" t="s">
        <v>261</v>
      </c>
      <c r="B28" s="161">
        <v>253409.51741769715</v>
      </c>
      <c r="C28" s="161">
        <v>238560.14452672296</v>
      </c>
      <c r="D28" s="161">
        <v>303438.42404282617</v>
      </c>
      <c r="E28" s="161">
        <v>256594.49196828002</v>
      </c>
      <c r="F28" s="160">
        <v>-14849.372890974191</v>
      </c>
      <c r="G28" s="163"/>
      <c r="H28" s="159">
        <v>-5.859832354480135</v>
      </c>
      <c r="I28" s="158">
        <v>-46843.932074546145</v>
      </c>
      <c r="J28" s="157"/>
      <c r="K28" s="156">
        <v>-15.437706092203657</v>
      </c>
      <c r="O28" s="134"/>
      <c r="P28" s="134"/>
      <c r="Q28" s="134"/>
      <c r="R28" s="135"/>
      <c r="S28" s="135"/>
      <c r="T28" s="134"/>
      <c r="U28" s="134"/>
      <c r="V28" s="134"/>
      <c r="W28" s="134"/>
      <c r="X28" s="134"/>
      <c r="Y28" s="134"/>
      <c r="Z28" s="134"/>
      <c r="AA28" s="134"/>
    </row>
    <row r="29" spans="1:27" ht="31.5" customHeight="1">
      <c r="A29" s="164" t="s">
        <v>260</v>
      </c>
      <c r="B29" s="161">
        <v>1209565.2949770796</v>
      </c>
      <c r="C29" s="161">
        <v>1217792.7925944128</v>
      </c>
      <c r="D29" s="161">
        <v>1367115.6025136779</v>
      </c>
      <c r="E29" s="161">
        <v>1368688.9906084335</v>
      </c>
      <c r="F29" s="160">
        <v>8227.4976173331961</v>
      </c>
      <c r="G29" s="163"/>
      <c r="H29" s="159">
        <v>0.68020285068522091</v>
      </c>
      <c r="I29" s="158">
        <v>1573.3880947555881</v>
      </c>
      <c r="J29" s="157"/>
      <c r="K29" s="156">
        <v>0.11508815288645982</v>
      </c>
      <c r="O29" s="134"/>
      <c r="P29" s="134"/>
      <c r="Q29" s="134"/>
      <c r="R29" s="135"/>
      <c r="S29" s="135"/>
      <c r="T29" s="134"/>
      <c r="U29" s="134"/>
      <c r="V29" s="134"/>
      <c r="W29" s="134"/>
      <c r="X29" s="134"/>
      <c r="Y29" s="134"/>
      <c r="Z29" s="134"/>
      <c r="AA29" s="134"/>
    </row>
    <row r="30" spans="1:27" ht="31.5" customHeight="1">
      <c r="A30" s="162" t="s">
        <v>259</v>
      </c>
      <c r="B30" s="161">
        <v>1215506.3934272516</v>
      </c>
      <c r="C30" s="161">
        <v>1377598.2324028537</v>
      </c>
      <c r="D30" s="161">
        <v>1488379.2897991484</v>
      </c>
      <c r="E30" s="161">
        <v>1654866.5715930511</v>
      </c>
      <c r="F30" s="160">
        <v>162091.83897560206</v>
      </c>
      <c r="G30" s="157"/>
      <c r="H30" s="159">
        <v>13.335334133337351</v>
      </c>
      <c r="I30" s="158">
        <v>166487.28179390263</v>
      </c>
      <c r="J30" s="157"/>
      <c r="K30" s="156">
        <v>11.185810158401861</v>
      </c>
      <c r="O30" s="134"/>
      <c r="P30" s="134"/>
      <c r="Q30" s="134"/>
      <c r="R30" s="135"/>
      <c r="S30" s="135"/>
      <c r="T30" s="134"/>
      <c r="U30" s="134"/>
      <c r="V30" s="134"/>
      <c r="W30" s="134"/>
      <c r="X30" s="134"/>
      <c r="Y30" s="134"/>
      <c r="Z30" s="134"/>
      <c r="AA30" s="134"/>
    </row>
    <row r="31" spans="1:27" ht="31.5" customHeight="1" thickBot="1">
      <c r="A31" s="155" t="s">
        <v>258</v>
      </c>
      <c r="B31" s="154">
        <v>3171644.9329814729</v>
      </c>
      <c r="C31" s="154">
        <v>3336927.54057437</v>
      </c>
      <c r="D31" s="154">
        <v>3666627.910640209</v>
      </c>
      <c r="E31" s="154">
        <v>3804231.3597167446</v>
      </c>
      <c r="F31" s="153">
        <v>165282.60759289702</v>
      </c>
      <c r="G31" s="150"/>
      <c r="H31" s="152">
        <v>5.2112582298903423</v>
      </c>
      <c r="I31" s="151">
        <v>137603.44907653565</v>
      </c>
      <c r="J31" s="150"/>
      <c r="K31" s="149">
        <v>3.7528610055365417</v>
      </c>
      <c r="O31" s="134"/>
      <c r="P31" s="134"/>
      <c r="Q31" s="134"/>
      <c r="R31" s="135"/>
      <c r="S31" s="135"/>
      <c r="T31" s="134"/>
      <c r="U31" s="134"/>
      <c r="V31" s="134"/>
      <c r="W31" s="134"/>
      <c r="X31" s="134"/>
      <c r="Y31" s="134"/>
      <c r="Z31" s="134"/>
      <c r="AA31" s="134"/>
    </row>
    <row r="32" spans="1:27" ht="26.25" customHeight="1" thickTop="1">
      <c r="A32" s="148" t="s">
        <v>257</v>
      </c>
      <c r="B32" s="147">
        <v>41851.770366204983</v>
      </c>
      <c r="C32" s="145" t="s">
        <v>255</v>
      </c>
      <c r="D32" s="142"/>
      <c r="E32" s="142"/>
      <c r="F32" s="142"/>
      <c r="G32" s="144"/>
      <c r="H32" s="143"/>
      <c r="I32" s="142"/>
      <c r="J32" s="141"/>
      <c r="K32" s="141"/>
      <c r="O32" s="134"/>
      <c r="P32" s="134"/>
      <c r="Q32" s="134"/>
      <c r="R32" s="135"/>
      <c r="S32" s="135"/>
      <c r="T32" s="134"/>
      <c r="U32" s="134"/>
      <c r="V32" s="134"/>
      <c r="W32" s="134"/>
      <c r="X32" s="134"/>
      <c r="Y32" s="134"/>
      <c r="Z32" s="134"/>
      <c r="AA32" s="134"/>
    </row>
    <row r="33" spans="1:27" ht="26.25" customHeight="1">
      <c r="A33" s="148" t="s">
        <v>256</v>
      </c>
      <c r="B33" s="147">
        <v>18177.800920743488</v>
      </c>
      <c r="C33" s="145" t="s">
        <v>255</v>
      </c>
      <c r="D33" s="142"/>
      <c r="E33" s="142"/>
      <c r="F33" s="142"/>
      <c r="G33" s="144"/>
      <c r="H33" s="143"/>
      <c r="I33" s="142"/>
      <c r="J33" s="141"/>
      <c r="K33" s="141"/>
      <c r="O33" s="134"/>
      <c r="P33" s="134"/>
      <c r="Q33" s="134"/>
      <c r="R33" s="135"/>
      <c r="S33" s="135"/>
      <c r="T33" s="134"/>
      <c r="U33" s="134"/>
      <c r="V33" s="134"/>
      <c r="W33" s="134"/>
      <c r="X33" s="134"/>
      <c r="Y33" s="134"/>
      <c r="Z33" s="134"/>
      <c r="AA33" s="134"/>
    </row>
    <row r="34" spans="1:27" ht="26.25" customHeight="1">
      <c r="A34" s="333" t="s">
        <v>254</v>
      </c>
      <c r="B34" s="145"/>
      <c r="C34" s="145"/>
      <c r="D34" s="142"/>
      <c r="E34" s="142"/>
      <c r="F34" s="142"/>
      <c r="G34" s="144"/>
      <c r="H34" s="143"/>
      <c r="I34" s="142"/>
      <c r="J34" s="141"/>
      <c r="K34" s="141"/>
      <c r="O34" s="134"/>
      <c r="P34" s="134"/>
      <c r="Q34" s="134"/>
      <c r="R34" s="135"/>
      <c r="S34" s="135"/>
      <c r="T34" s="134"/>
      <c r="U34" s="134"/>
      <c r="V34" s="134"/>
      <c r="W34" s="134"/>
      <c r="X34" s="134"/>
      <c r="Y34" s="134"/>
      <c r="Z34" s="134"/>
      <c r="AA34" s="134"/>
    </row>
    <row r="35" spans="1:27" ht="26.25" customHeight="1">
      <c r="A35" s="146" t="s">
        <v>253</v>
      </c>
      <c r="B35" s="145"/>
      <c r="C35" s="145"/>
      <c r="D35" s="142"/>
      <c r="E35" s="142"/>
      <c r="F35" s="142"/>
      <c r="G35" s="144"/>
      <c r="H35" s="143"/>
      <c r="I35" s="142"/>
      <c r="J35" s="141"/>
      <c r="K35" s="141"/>
      <c r="O35" s="134"/>
      <c r="P35" s="134"/>
      <c r="Q35" s="134"/>
      <c r="R35" s="135"/>
      <c r="S35" s="135"/>
      <c r="T35" s="134"/>
      <c r="U35" s="134"/>
      <c r="V35" s="134"/>
      <c r="W35" s="134"/>
      <c r="X35" s="134"/>
      <c r="Y35" s="134"/>
      <c r="Z35" s="134"/>
      <c r="AA35" s="134"/>
    </row>
    <row r="36" spans="1:27" ht="26.25" customHeight="1">
      <c r="A36" s="139" t="s">
        <v>252</v>
      </c>
      <c r="B36" s="140">
        <v>0.94296322358648055</v>
      </c>
      <c r="C36" s="140">
        <v>1.0435868764155127</v>
      </c>
      <c r="D36" s="140">
        <v>1.0394582895821296</v>
      </c>
      <c r="E36" s="140">
        <v>1.0111311089347728</v>
      </c>
      <c r="F36" s="136">
        <v>0.10062365282903218</v>
      </c>
      <c r="G36" s="137"/>
      <c r="H36" s="136">
        <v>10.671005009751989</v>
      </c>
      <c r="I36" s="136">
        <v>-2.8327180647356842E-2</v>
      </c>
      <c r="J36" s="136"/>
      <c r="K36" s="136">
        <v>-2.7251868527350522</v>
      </c>
      <c r="O36" s="134"/>
      <c r="P36" s="134"/>
      <c r="Q36" s="134"/>
      <c r="R36" s="135"/>
      <c r="S36" s="135"/>
      <c r="T36" s="134"/>
      <c r="U36" s="134"/>
      <c r="V36" s="134"/>
      <c r="W36" s="134"/>
      <c r="X36" s="134"/>
      <c r="Y36" s="134"/>
      <c r="Z36" s="134"/>
      <c r="AA36" s="134"/>
    </row>
    <row r="37" spans="1:27" ht="26.25" customHeight="1">
      <c r="A37" s="139" t="s">
        <v>251</v>
      </c>
      <c r="B37" s="140">
        <v>2.6468535612575246</v>
      </c>
      <c r="C37" s="140">
        <v>2.976796599703174</v>
      </c>
      <c r="D37" s="140">
        <v>2.9951093041661405</v>
      </c>
      <c r="E37" s="140">
        <v>3.023091166042406</v>
      </c>
      <c r="F37" s="136">
        <v>0.32994303844564943</v>
      </c>
      <c r="G37" s="137"/>
      <c r="H37" s="136">
        <v>12.465481403092543</v>
      </c>
      <c r="I37" s="136">
        <v>2.7981861876265501E-2</v>
      </c>
      <c r="J37" s="136"/>
      <c r="K37" s="136">
        <v>0.93425177629889022</v>
      </c>
      <c r="O37" s="134"/>
      <c r="P37" s="134"/>
      <c r="Q37" s="134"/>
      <c r="R37" s="135"/>
      <c r="S37" s="135"/>
      <c r="T37" s="134"/>
      <c r="U37" s="134"/>
      <c r="V37" s="134"/>
      <c r="W37" s="134"/>
      <c r="X37" s="134"/>
      <c r="Y37" s="134"/>
      <c r="Z37" s="134"/>
      <c r="AA37" s="134"/>
    </row>
    <row r="38" spans="1:27" ht="26.25" customHeight="1">
      <c r="A38" s="139" t="s">
        <v>250</v>
      </c>
      <c r="B38" s="138">
        <v>4.3591130049920759</v>
      </c>
      <c r="C38" s="138">
        <v>5.1636926906148153</v>
      </c>
      <c r="D38" s="138">
        <v>5.1242273266871461</v>
      </c>
      <c r="E38" s="138">
        <v>5.4557295994148927</v>
      </c>
      <c r="F38" s="136">
        <v>0.8045796856227394</v>
      </c>
      <c r="G38" s="137"/>
      <c r="H38" s="136">
        <v>18.457417476934669</v>
      </c>
      <c r="I38" s="136">
        <v>0.33150227272774657</v>
      </c>
      <c r="J38" s="136"/>
      <c r="K38" s="136">
        <v>6.4693123781076558</v>
      </c>
      <c r="O38" s="134"/>
      <c r="P38" s="134"/>
      <c r="Q38" s="134"/>
      <c r="R38" s="135"/>
      <c r="S38" s="135"/>
      <c r="T38" s="134"/>
      <c r="U38" s="134"/>
      <c r="V38" s="134"/>
      <c r="W38" s="134"/>
      <c r="X38" s="134"/>
      <c r="Y38" s="134"/>
      <c r="Z38" s="134"/>
      <c r="AA38" s="134"/>
    </row>
    <row r="39" spans="1:27" ht="17.100000000000001" customHeight="1">
      <c r="A39" s="133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6" spans="1:27" ht="17.100000000000001" customHeigh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27" ht="17.100000000000001" customHeight="1"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27" ht="17.100000000000001" customHeight="1"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2:2" s="129" customFormat="1" ht="17.100000000000001" customHeight="1">
      <c r="B49" s="131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E8" sqref="E8"/>
    </sheetView>
  </sheetViews>
  <sheetFormatPr defaultRowHeight="15.75"/>
  <cols>
    <col min="1" max="1" width="51.42578125" style="129" bestFit="1" customWidth="1"/>
    <col min="2" max="4" width="15.42578125" style="129" bestFit="1" customWidth="1"/>
    <col min="5" max="5" width="13" style="129" bestFit="1" customWidth="1"/>
    <col min="6" max="6" width="9.42578125" style="129" customWidth="1"/>
    <col min="7" max="7" width="13" style="129" bestFit="1" customWidth="1"/>
    <col min="8" max="8" width="8.85546875" style="129" customWidth="1"/>
    <col min="9" max="256" width="9.140625" style="129"/>
    <col min="257" max="257" width="44.28515625" style="129" bestFit="1" customWidth="1"/>
    <col min="258" max="258" width="11.42578125" style="129" customWidth="1"/>
    <col min="259" max="259" width="12.5703125" style="129" customWidth="1"/>
    <col min="260" max="260" width="12" style="129" customWidth="1"/>
    <col min="261" max="261" width="11.140625" style="129" customWidth="1"/>
    <col min="262" max="262" width="9.42578125" style="129" customWidth="1"/>
    <col min="263" max="263" width="10.85546875" style="129" customWidth="1"/>
    <col min="264" max="264" width="8.85546875" style="129" customWidth="1"/>
    <col min="265" max="512" width="9.140625" style="129"/>
    <col min="513" max="513" width="44.28515625" style="129" bestFit="1" customWidth="1"/>
    <col min="514" max="514" width="11.42578125" style="129" customWidth="1"/>
    <col min="515" max="515" width="12.5703125" style="129" customWidth="1"/>
    <col min="516" max="516" width="12" style="129" customWidth="1"/>
    <col min="517" max="517" width="11.140625" style="129" customWidth="1"/>
    <col min="518" max="518" width="9.42578125" style="129" customWidth="1"/>
    <col min="519" max="519" width="10.85546875" style="129" customWidth="1"/>
    <col min="520" max="520" width="8.85546875" style="129" customWidth="1"/>
    <col min="521" max="768" width="9.140625" style="129"/>
    <col min="769" max="769" width="44.28515625" style="129" bestFit="1" customWidth="1"/>
    <col min="770" max="770" width="11.42578125" style="129" customWidth="1"/>
    <col min="771" max="771" width="12.5703125" style="129" customWidth="1"/>
    <col min="772" max="772" width="12" style="129" customWidth="1"/>
    <col min="773" max="773" width="11.140625" style="129" customWidth="1"/>
    <col min="774" max="774" width="9.42578125" style="129" customWidth="1"/>
    <col min="775" max="775" width="10.85546875" style="129" customWidth="1"/>
    <col min="776" max="776" width="8.85546875" style="129" customWidth="1"/>
    <col min="777" max="1024" width="9.140625" style="129"/>
    <col min="1025" max="1025" width="44.28515625" style="129" bestFit="1" customWidth="1"/>
    <col min="1026" max="1026" width="11.42578125" style="129" customWidth="1"/>
    <col min="1027" max="1027" width="12.5703125" style="129" customWidth="1"/>
    <col min="1028" max="1028" width="12" style="129" customWidth="1"/>
    <col min="1029" max="1029" width="11.140625" style="129" customWidth="1"/>
    <col min="1030" max="1030" width="9.42578125" style="129" customWidth="1"/>
    <col min="1031" max="1031" width="10.85546875" style="129" customWidth="1"/>
    <col min="1032" max="1032" width="8.85546875" style="129" customWidth="1"/>
    <col min="1033" max="1280" width="9.140625" style="129"/>
    <col min="1281" max="1281" width="44.28515625" style="129" bestFit="1" customWidth="1"/>
    <col min="1282" max="1282" width="11.42578125" style="129" customWidth="1"/>
    <col min="1283" max="1283" width="12.5703125" style="129" customWidth="1"/>
    <col min="1284" max="1284" width="12" style="129" customWidth="1"/>
    <col min="1285" max="1285" width="11.140625" style="129" customWidth="1"/>
    <col min="1286" max="1286" width="9.42578125" style="129" customWidth="1"/>
    <col min="1287" max="1287" width="10.85546875" style="129" customWidth="1"/>
    <col min="1288" max="1288" width="8.85546875" style="129" customWidth="1"/>
    <col min="1289" max="1536" width="9.140625" style="129"/>
    <col min="1537" max="1537" width="44.28515625" style="129" bestFit="1" customWidth="1"/>
    <col min="1538" max="1538" width="11.42578125" style="129" customWidth="1"/>
    <col min="1539" max="1539" width="12.5703125" style="129" customWidth="1"/>
    <col min="1540" max="1540" width="12" style="129" customWidth="1"/>
    <col min="1541" max="1541" width="11.140625" style="129" customWidth="1"/>
    <col min="1542" max="1542" width="9.42578125" style="129" customWidth="1"/>
    <col min="1543" max="1543" width="10.85546875" style="129" customWidth="1"/>
    <col min="1544" max="1544" width="8.85546875" style="129" customWidth="1"/>
    <col min="1545" max="1792" width="9.140625" style="129"/>
    <col min="1793" max="1793" width="44.28515625" style="129" bestFit="1" customWidth="1"/>
    <col min="1794" max="1794" width="11.42578125" style="129" customWidth="1"/>
    <col min="1795" max="1795" width="12.5703125" style="129" customWidth="1"/>
    <col min="1796" max="1796" width="12" style="129" customWidth="1"/>
    <col min="1797" max="1797" width="11.140625" style="129" customWidth="1"/>
    <col min="1798" max="1798" width="9.42578125" style="129" customWidth="1"/>
    <col min="1799" max="1799" width="10.85546875" style="129" customWidth="1"/>
    <col min="1800" max="1800" width="8.85546875" style="129" customWidth="1"/>
    <col min="1801" max="2048" width="9.140625" style="129"/>
    <col min="2049" max="2049" width="44.28515625" style="129" bestFit="1" customWidth="1"/>
    <col min="2050" max="2050" width="11.42578125" style="129" customWidth="1"/>
    <col min="2051" max="2051" width="12.5703125" style="129" customWidth="1"/>
    <col min="2052" max="2052" width="12" style="129" customWidth="1"/>
    <col min="2053" max="2053" width="11.140625" style="129" customWidth="1"/>
    <col min="2054" max="2054" width="9.42578125" style="129" customWidth="1"/>
    <col min="2055" max="2055" width="10.85546875" style="129" customWidth="1"/>
    <col min="2056" max="2056" width="8.85546875" style="129" customWidth="1"/>
    <col min="2057" max="2304" width="9.140625" style="129"/>
    <col min="2305" max="2305" width="44.28515625" style="129" bestFit="1" customWidth="1"/>
    <col min="2306" max="2306" width="11.42578125" style="129" customWidth="1"/>
    <col min="2307" max="2307" width="12.5703125" style="129" customWidth="1"/>
    <col min="2308" max="2308" width="12" style="129" customWidth="1"/>
    <col min="2309" max="2309" width="11.140625" style="129" customWidth="1"/>
    <col min="2310" max="2310" width="9.42578125" style="129" customWidth="1"/>
    <col min="2311" max="2311" width="10.85546875" style="129" customWidth="1"/>
    <col min="2312" max="2312" width="8.85546875" style="129" customWidth="1"/>
    <col min="2313" max="2560" width="9.140625" style="129"/>
    <col min="2561" max="2561" width="44.28515625" style="129" bestFit="1" customWidth="1"/>
    <col min="2562" max="2562" width="11.42578125" style="129" customWidth="1"/>
    <col min="2563" max="2563" width="12.5703125" style="129" customWidth="1"/>
    <col min="2564" max="2564" width="12" style="129" customWidth="1"/>
    <col min="2565" max="2565" width="11.140625" style="129" customWidth="1"/>
    <col min="2566" max="2566" width="9.42578125" style="129" customWidth="1"/>
    <col min="2567" max="2567" width="10.85546875" style="129" customWidth="1"/>
    <col min="2568" max="2568" width="8.85546875" style="129" customWidth="1"/>
    <col min="2569" max="2816" width="9.140625" style="129"/>
    <col min="2817" max="2817" width="44.28515625" style="129" bestFit="1" customWidth="1"/>
    <col min="2818" max="2818" width="11.42578125" style="129" customWidth="1"/>
    <col min="2819" max="2819" width="12.5703125" style="129" customWidth="1"/>
    <col min="2820" max="2820" width="12" style="129" customWidth="1"/>
    <col min="2821" max="2821" width="11.140625" style="129" customWidth="1"/>
    <col min="2822" max="2822" width="9.42578125" style="129" customWidth="1"/>
    <col min="2823" max="2823" width="10.85546875" style="129" customWidth="1"/>
    <col min="2824" max="2824" width="8.85546875" style="129" customWidth="1"/>
    <col min="2825" max="3072" width="9.140625" style="129"/>
    <col min="3073" max="3073" width="44.28515625" style="129" bestFit="1" customWidth="1"/>
    <col min="3074" max="3074" width="11.42578125" style="129" customWidth="1"/>
    <col min="3075" max="3075" width="12.5703125" style="129" customWidth="1"/>
    <col min="3076" max="3076" width="12" style="129" customWidth="1"/>
    <col min="3077" max="3077" width="11.140625" style="129" customWidth="1"/>
    <col min="3078" max="3078" width="9.42578125" style="129" customWidth="1"/>
    <col min="3079" max="3079" width="10.85546875" style="129" customWidth="1"/>
    <col min="3080" max="3080" width="8.85546875" style="129" customWidth="1"/>
    <col min="3081" max="3328" width="9.140625" style="129"/>
    <col min="3329" max="3329" width="44.28515625" style="129" bestFit="1" customWidth="1"/>
    <col min="3330" max="3330" width="11.42578125" style="129" customWidth="1"/>
    <col min="3331" max="3331" width="12.5703125" style="129" customWidth="1"/>
    <col min="3332" max="3332" width="12" style="129" customWidth="1"/>
    <col min="3333" max="3333" width="11.140625" style="129" customWidth="1"/>
    <col min="3334" max="3334" width="9.42578125" style="129" customWidth="1"/>
    <col min="3335" max="3335" width="10.85546875" style="129" customWidth="1"/>
    <col min="3336" max="3336" width="8.85546875" style="129" customWidth="1"/>
    <col min="3337" max="3584" width="9.140625" style="129"/>
    <col min="3585" max="3585" width="44.28515625" style="129" bestFit="1" customWidth="1"/>
    <col min="3586" max="3586" width="11.42578125" style="129" customWidth="1"/>
    <col min="3587" max="3587" width="12.5703125" style="129" customWidth="1"/>
    <col min="3588" max="3588" width="12" style="129" customWidth="1"/>
    <col min="3589" max="3589" width="11.140625" style="129" customWidth="1"/>
    <col min="3590" max="3590" width="9.42578125" style="129" customWidth="1"/>
    <col min="3591" max="3591" width="10.85546875" style="129" customWidth="1"/>
    <col min="3592" max="3592" width="8.85546875" style="129" customWidth="1"/>
    <col min="3593" max="3840" width="9.140625" style="129"/>
    <col min="3841" max="3841" width="44.28515625" style="129" bestFit="1" customWidth="1"/>
    <col min="3842" max="3842" width="11.42578125" style="129" customWidth="1"/>
    <col min="3843" max="3843" width="12.5703125" style="129" customWidth="1"/>
    <col min="3844" max="3844" width="12" style="129" customWidth="1"/>
    <col min="3845" max="3845" width="11.140625" style="129" customWidth="1"/>
    <col min="3846" max="3846" width="9.42578125" style="129" customWidth="1"/>
    <col min="3847" max="3847" width="10.85546875" style="129" customWidth="1"/>
    <col min="3848" max="3848" width="8.85546875" style="129" customWidth="1"/>
    <col min="3849" max="4096" width="9.140625" style="129"/>
    <col min="4097" max="4097" width="44.28515625" style="129" bestFit="1" customWidth="1"/>
    <col min="4098" max="4098" width="11.42578125" style="129" customWidth="1"/>
    <col min="4099" max="4099" width="12.5703125" style="129" customWidth="1"/>
    <col min="4100" max="4100" width="12" style="129" customWidth="1"/>
    <col min="4101" max="4101" width="11.140625" style="129" customWidth="1"/>
    <col min="4102" max="4102" width="9.42578125" style="129" customWidth="1"/>
    <col min="4103" max="4103" width="10.85546875" style="129" customWidth="1"/>
    <col min="4104" max="4104" width="8.85546875" style="129" customWidth="1"/>
    <col min="4105" max="4352" width="9.140625" style="129"/>
    <col min="4353" max="4353" width="44.28515625" style="129" bestFit="1" customWidth="1"/>
    <col min="4354" max="4354" width="11.42578125" style="129" customWidth="1"/>
    <col min="4355" max="4355" width="12.5703125" style="129" customWidth="1"/>
    <col min="4356" max="4356" width="12" style="129" customWidth="1"/>
    <col min="4357" max="4357" width="11.140625" style="129" customWidth="1"/>
    <col min="4358" max="4358" width="9.42578125" style="129" customWidth="1"/>
    <col min="4359" max="4359" width="10.85546875" style="129" customWidth="1"/>
    <col min="4360" max="4360" width="8.85546875" style="129" customWidth="1"/>
    <col min="4361" max="4608" width="9.140625" style="129"/>
    <col min="4609" max="4609" width="44.28515625" style="129" bestFit="1" customWidth="1"/>
    <col min="4610" max="4610" width="11.42578125" style="129" customWidth="1"/>
    <col min="4611" max="4611" width="12.5703125" style="129" customWidth="1"/>
    <col min="4612" max="4612" width="12" style="129" customWidth="1"/>
    <col min="4613" max="4613" width="11.140625" style="129" customWidth="1"/>
    <col min="4614" max="4614" width="9.42578125" style="129" customWidth="1"/>
    <col min="4615" max="4615" width="10.85546875" style="129" customWidth="1"/>
    <col min="4616" max="4616" width="8.85546875" style="129" customWidth="1"/>
    <col min="4617" max="4864" width="9.140625" style="129"/>
    <col min="4865" max="4865" width="44.28515625" style="129" bestFit="1" customWidth="1"/>
    <col min="4866" max="4866" width="11.42578125" style="129" customWidth="1"/>
    <col min="4867" max="4867" width="12.5703125" style="129" customWidth="1"/>
    <col min="4868" max="4868" width="12" style="129" customWidth="1"/>
    <col min="4869" max="4869" width="11.140625" style="129" customWidth="1"/>
    <col min="4870" max="4870" width="9.42578125" style="129" customWidth="1"/>
    <col min="4871" max="4871" width="10.85546875" style="129" customWidth="1"/>
    <col min="4872" max="4872" width="8.85546875" style="129" customWidth="1"/>
    <col min="4873" max="5120" width="9.140625" style="129"/>
    <col min="5121" max="5121" width="44.28515625" style="129" bestFit="1" customWidth="1"/>
    <col min="5122" max="5122" width="11.42578125" style="129" customWidth="1"/>
    <col min="5123" max="5123" width="12.5703125" style="129" customWidth="1"/>
    <col min="5124" max="5124" width="12" style="129" customWidth="1"/>
    <col min="5125" max="5125" width="11.140625" style="129" customWidth="1"/>
    <col min="5126" max="5126" width="9.42578125" style="129" customWidth="1"/>
    <col min="5127" max="5127" width="10.85546875" style="129" customWidth="1"/>
    <col min="5128" max="5128" width="8.85546875" style="129" customWidth="1"/>
    <col min="5129" max="5376" width="9.140625" style="129"/>
    <col min="5377" max="5377" width="44.28515625" style="129" bestFit="1" customWidth="1"/>
    <col min="5378" max="5378" width="11.42578125" style="129" customWidth="1"/>
    <col min="5379" max="5379" width="12.5703125" style="129" customWidth="1"/>
    <col min="5380" max="5380" width="12" style="129" customWidth="1"/>
    <col min="5381" max="5381" width="11.140625" style="129" customWidth="1"/>
    <col min="5382" max="5382" width="9.42578125" style="129" customWidth="1"/>
    <col min="5383" max="5383" width="10.85546875" style="129" customWidth="1"/>
    <col min="5384" max="5384" width="8.85546875" style="129" customWidth="1"/>
    <col min="5385" max="5632" width="9.140625" style="129"/>
    <col min="5633" max="5633" width="44.28515625" style="129" bestFit="1" customWidth="1"/>
    <col min="5634" max="5634" width="11.42578125" style="129" customWidth="1"/>
    <col min="5635" max="5635" width="12.5703125" style="129" customWidth="1"/>
    <col min="5636" max="5636" width="12" style="129" customWidth="1"/>
    <col min="5637" max="5637" width="11.140625" style="129" customWidth="1"/>
    <col min="5638" max="5638" width="9.42578125" style="129" customWidth="1"/>
    <col min="5639" max="5639" width="10.85546875" style="129" customWidth="1"/>
    <col min="5640" max="5640" width="8.85546875" style="129" customWidth="1"/>
    <col min="5641" max="5888" width="9.140625" style="129"/>
    <col min="5889" max="5889" width="44.28515625" style="129" bestFit="1" customWidth="1"/>
    <col min="5890" max="5890" width="11.42578125" style="129" customWidth="1"/>
    <col min="5891" max="5891" width="12.5703125" style="129" customWidth="1"/>
    <col min="5892" max="5892" width="12" style="129" customWidth="1"/>
    <col min="5893" max="5893" width="11.140625" style="129" customWidth="1"/>
    <col min="5894" max="5894" width="9.42578125" style="129" customWidth="1"/>
    <col min="5895" max="5895" width="10.85546875" style="129" customWidth="1"/>
    <col min="5896" max="5896" width="8.85546875" style="129" customWidth="1"/>
    <col min="5897" max="6144" width="9.140625" style="129"/>
    <col min="6145" max="6145" width="44.28515625" style="129" bestFit="1" customWidth="1"/>
    <col min="6146" max="6146" width="11.42578125" style="129" customWidth="1"/>
    <col min="6147" max="6147" width="12.5703125" style="129" customWidth="1"/>
    <col min="6148" max="6148" width="12" style="129" customWidth="1"/>
    <col min="6149" max="6149" width="11.140625" style="129" customWidth="1"/>
    <col min="6150" max="6150" width="9.42578125" style="129" customWidth="1"/>
    <col min="6151" max="6151" width="10.85546875" style="129" customWidth="1"/>
    <col min="6152" max="6152" width="8.85546875" style="129" customWidth="1"/>
    <col min="6153" max="6400" width="9.140625" style="129"/>
    <col min="6401" max="6401" width="44.28515625" style="129" bestFit="1" customWidth="1"/>
    <col min="6402" max="6402" width="11.42578125" style="129" customWidth="1"/>
    <col min="6403" max="6403" width="12.5703125" style="129" customWidth="1"/>
    <col min="6404" max="6404" width="12" style="129" customWidth="1"/>
    <col min="6405" max="6405" width="11.140625" style="129" customWidth="1"/>
    <col min="6406" max="6406" width="9.42578125" style="129" customWidth="1"/>
    <col min="6407" max="6407" width="10.85546875" style="129" customWidth="1"/>
    <col min="6408" max="6408" width="8.85546875" style="129" customWidth="1"/>
    <col min="6409" max="6656" width="9.140625" style="129"/>
    <col min="6657" max="6657" width="44.28515625" style="129" bestFit="1" customWidth="1"/>
    <col min="6658" max="6658" width="11.42578125" style="129" customWidth="1"/>
    <col min="6659" max="6659" width="12.5703125" style="129" customWidth="1"/>
    <col min="6660" max="6660" width="12" style="129" customWidth="1"/>
    <col min="6661" max="6661" width="11.140625" style="129" customWidth="1"/>
    <col min="6662" max="6662" width="9.42578125" style="129" customWidth="1"/>
    <col min="6663" max="6663" width="10.85546875" style="129" customWidth="1"/>
    <col min="6664" max="6664" width="8.85546875" style="129" customWidth="1"/>
    <col min="6665" max="6912" width="9.140625" style="129"/>
    <col min="6913" max="6913" width="44.28515625" style="129" bestFit="1" customWidth="1"/>
    <col min="6914" max="6914" width="11.42578125" style="129" customWidth="1"/>
    <col min="6915" max="6915" width="12.5703125" style="129" customWidth="1"/>
    <col min="6916" max="6916" width="12" style="129" customWidth="1"/>
    <col min="6917" max="6917" width="11.140625" style="129" customWidth="1"/>
    <col min="6918" max="6918" width="9.42578125" style="129" customWidth="1"/>
    <col min="6919" max="6919" width="10.85546875" style="129" customWidth="1"/>
    <col min="6920" max="6920" width="8.85546875" style="129" customWidth="1"/>
    <col min="6921" max="7168" width="9.140625" style="129"/>
    <col min="7169" max="7169" width="44.28515625" style="129" bestFit="1" customWidth="1"/>
    <col min="7170" max="7170" width="11.42578125" style="129" customWidth="1"/>
    <col min="7171" max="7171" width="12.5703125" style="129" customWidth="1"/>
    <col min="7172" max="7172" width="12" style="129" customWidth="1"/>
    <col min="7173" max="7173" width="11.140625" style="129" customWidth="1"/>
    <col min="7174" max="7174" width="9.42578125" style="129" customWidth="1"/>
    <col min="7175" max="7175" width="10.85546875" style="129" customWidth="1"/>
    <col min="7176" max="7176" width="8.85546875" style="129" customWidth="1"/>
    <col min="7177" max="7424" width="9.140625" style="129"/>
    <col min="7425" max="7425" width="44.28515625" style="129" bestFit="1" customWidth="1"/>
    <col min="7426" max="7426" width="11.42578125" style="129" customWidth="1"/>
    <col min="7427" max="7427" width="12.5703125" style="129" customWidth="1"/>
    <col min="7428" max="7428" width="12" style="129" customWidth="1"/>
    <col min="7429" max="7429" width="11.140625" style="129" customWidth="1"/>
    <col min="7430" max="7430" width="9.42578125" style="129" customWidth="1"/>
    <col min="7431" max="7431" width="10.85546875" style="129" customWidth="1"/>
    <col min="7432" max="7432" width="8.85546875" style="129" customWidth="1"/>
    <col min="7433" max="7680" width="9.140625" style="129"/>
    <col min="7681" max="7681" width="44.28515625" style="129" bestFit="1" customWidth="1"/>
    <col min="7682" max="7682" width="11.42578125" style="129" customWidth="1"/>
    <col min="7683" max="7683" width="12.5703125" style="129" customWidth="1"/>
    <col min="7684" max="7684" width="12" style="129" customWidth="1"/>
    <col min="7685" max="7685" width="11.140625" style="129" customWidth="1"/>
    <col min="7686" max="7686" width="9.42578125" style="129" customWidth="1"/>
    <col min="7687" max="7687" width="10.85546875" style="129" customWidth="1"/>
    <col min="7688" max="7688" width="8.85546875" style="129" customWidth="1"/>
    <col min="7689" max="7936" width="9.140625" style="129"/>
    <col min="7937" max="7937" width="44.28515625" style="129" bestFit="1" customWidth="1"/>
    <col min="7938" max="7938" width="11.42578125" style="129" customWidth="1"/>
    <col min="7939" max="7939" width="12.5703125" style="129" customWidth="1"/>
    <col min="7940" max="7940" width="12" style="129" customWidth="1"/>
    <col min="7941" max="7941" width="11.140625" style="129" customWidth="1"/>
    <col min="7942" max="7942" width="9.42578125" style="129" customWidth="1"/>
    <col min="7943" max="7943" width="10.85546875" style="129" customWidth="1"/>
    <col min="7944" max="7944" width="8.85546875" style="129" customWidth="1"/>
    <col min="7945" max="8192" width="9.140625" style="129"/>
    <col min="8193" max="8193" width="44.28515625" style="129" bestFit="1" customWidth="1"/>
    <col min="8194" max="8194" width="11.42578125" style="129" customWidth="1"/>
    <col min="8195" max="8195" width="12.5703125" style="129" customWidth="1"/>
    <col min="8196" max="8196" width="12" style="129" customWidth="1"/>
    <col min="8197" max="8197" width="11.140625" style="129" customWidth="1"/>
    <col min="8198" max="8198" width="9.42578125" style="129" customWidth="1"/>
    <col min="8199" max="8199" width="10.85546875" style="129" customWidth="1"/>
    <col min="8200" max="8200" width="8.85546875" style="129" customWidth="1"/>
    <col min="8201" max="8448" width="9.140625" style="129"/>
    <col min="8449" max="8449" width="44.28515625" style="129" bestFit="1" customWidth="1"/>
    <col min="8450" max="8450" width="11.42578125" style="129" customWidth="1"/>
    <col min="8451" max="8451" width="12.5703125" style="129" customWidth="1"/>
    <col min="8452" max="8452" width="12" style="129" customWidth="1"/>
    <col min="8453" max="8453" width="11.140625" style="129" customWidth="1"/>
    <col min="8454" max="8454" width="9.42578125" style="129" customWidth="1"/>
    <col min="8455" max="8455" width="10.85546875" style="129" customWidth="1"/>
    <col min="8456" max="8456" width="8.85546875" style="129" customWidth="1"/>
    <col min="8457" max="8704" width="9.140625" style="129"/>
    <col min="8705" max="8705" width="44.28515625" style="129" bestFit="1" customWidth="1"/>
    <col min="8706" max="8706" width="11.42578125" style="129" customWidth="1"/>
    <col min="8707" max="8707" width="12.5703125" style="129" customWidth="1"/>
    <col min="8708" max="8708" width="12" style="129" customWidth="1"/>
    <col min="8709" max="8709" width="11.140625" style="129" customWidth="1"/>
    <col min="8710" max="8710" width="9.42578125" style="129" customWidth="1"/>
    <col min="8711" max="8711" width="10.85546875" style="129" customWidth="1"/>
    <col min="8712" max="8712" width="8.85546875" style="129" customWidth="1"/>
    <col min="8713" max="8960" width="9.140625" style="129"/>
    <col min="8961" max="8961" width="44.28515625" style="129" bestFit="1" customWidth="1"/>
    <col min="8962" max="8962" width="11.42578125" style="129" customWidth="1"/>
    <col min="8963" max="8963" width="12.5703125" style="129" customWidth="1"/>
    <col min="8964" max="8964" width="12" style="129" customWidth="1"/>
    <col min="8965" max="8965" width="11.140625" style="129" customWidth="1"/>
    <col min="8966" max="8966" width="9.42578125" style="129" customWidth="1"/>
    <col min="8967" max="8967" width="10.85546875" style="129" customWidth="1"/>
    <col min="8968" max="8968" width="8.85546875" style="129" customWidth="1"/>
    <col min="8969" max="9216" width="9.140625" style="129"/>
    <col min="9217" max="9217" width="44.28515625" style="129" bestFit="1" customWidth="1"/>
    <col min="9218" max="9218" width="11.42578125" style="129" customWidth="1"/>
    <col min="9219" max="9219" width="12.5703125" style="129" customWidth="1"/>
    <col min="9220" max="9220" width="12" style="129" customWidth="1"/>
    <col min="9221" max="9221" width="11.140625" style="129" customWidth="1"/>
    <col min="9222" max="9222" width="9.42578125" style="129" customWidth="1"/>
    <col min="9223" max="9223" width="10.85546875" style="129" customWidth="1"/>
    <col min="9224" max="9224" width="8.85546875" style="129" customWidth="1"/>
    <col min="9225" max="9472" width="9.140625" style="129"/>
    <col min="9473" max="9473" width="44.28515625" style="129" bestFit="1" customWidth="1"/>
    <col min="9474" max="9474" width="11.42578125" style="129" customWidth="1"/>
    <col min="9475" max="9475" width="12.5703125" style="129" customWidth="1"/>
    <col min="9476" max="9476" width="12" style="129" customWidth="1"/>
    <col min="9477" max="9477" width="11.140625" style="129" customWidth="1"/>
    <col min="9478" max="9478" width="9.42578125" style="129" customWidth="1"/>
    <col min="9479" max="9479" width="10.85546875" style="129" customWidth="1"/>
    <col min="9480" max="9480" width="8.85546875" style="129" customWidth="1"/>
    <col min="9481" max="9728" width="9.140625" style="129"/>
    <col min="9729" max="9729" width="44.28515625" style="129" bestFit="1" customWidth="1"/>
    <col min="9730" max="9730" width="11.42578125" style="129" customWidth="1"/>
    <col min="9731" max="9731" width="12.5703125" style="129" customWidth="1"/>
    <col min="9732" max="9732" width="12" style="129" customWidth="1"/>
    <col min="9733" max="9733" width="11.140625" style="129" customWidth="1"/>
    <col min="9734" max="9734" width="9.42578125" style="129" customWidth="1"/>
    <col min="9735" max="9735" width="10.85546875" style="129" customWidth="1"/>
    <col min="9736" max="9736" width="8.85546875" style="129" customWidth="1"/>
    <col min="9737" max="9984" width="9.140625" style="129"/>
    <col min="9985" max="9985" width="44.28515625" style="129" bestFit="1" customWidth="1"/>
    <col min="9986" max="9986" width="11.42578125" style="129" customWidth="1"/>
    <col min="9987" max="9987" width="12.5703125" style="129" customWidth="1"/>
    <col min="9988" max="9988" width="12" style="129" customWidth="1"/>
    <col min="9989" max="9989" width="11.140625" style="129" customWidth="1"/>
    <col min="9990" max="9990" width="9.42578125" style="129" customWidth="1"/>
    <col min="9991" max="9991" width="10.85546875" style="129" customWidth="1"/>
    <col min="9992" max="9992" width="8.85546875" style="129" customWidth="1"/>
    <col min="9993" max="10240" width="9.140625" style="129"/>
    <col min="10241" max="10241" width="44.28515625" style="129" bestFit="1" customWidth="1"/>
    <col min="10242" max="10242" width="11.42578125" style="129" customWidth="1"/>
    <col min="10243" max="10243" width="12.5703125" style="129" customWidth="1"/>
    <col min="10244" max="10244" width="12" style="129" customWidth="1"/>
    <col min="10245" max="10245" width="11.140625" style="129" customWidth="1"/>
    <col min="10246" max="10246" width="9.42578125" style="129" customWidth="1"/>
    <col min="10247" max="10247" width="10.85546875" style="129" customWidth="1"/>
    <col min="10248" max="10248" width="8.85546875" style="129" customWidth="1"/>
    <col min="10249" max="10496" width="9.140625" style="129"/>
    <col min="10497" max="10497" width="44.28515625" style="129" bestFit="1" customWidth="1"/>
    <col min="10498" max="10498" width="11.42578125" style="129" customWidth="1"/>
    <col min="10499" max="10499" width="12.5703125" style="129" customWidth="1"/>
    <col min="10500" max="10500" width="12" style="129" customWidth="1"/>
    <col min="10501" max="10501" width="11.140625" style="129" customWidth="1"/>
    <col min="10502" max="10502" width="9.42578125" style="129" customWidth="1"/>
    <col min="10503" max="10503" width="10.85546875" style="129" customWidth="1"/>
    <col min="10504" max="10504" width="8.85546875" style="129" customWidth="1"/>
    <col min="10505" max="10752" width="9.140625" style="129"/>
    <col min="10753" max="10753" width="44.28515625" style="129" bestFit="1" customWidth="1"/>
    <col min="10754" max="10754" width="11.42578125" style="129" customWidth="1"/>
    <col min="10755" max="10755" width="12.5703125" style="129" customWidth="1"/>
    <col min="10756" max="10756" width="12" style="129" customWidth="1"/>
    <col min="10757" max="10757" width="11.140625" style="129" customWidth="1"/>
    <col min="10758" max="10758" width="9.42578125" style="129" customWidth="1"/>
    <col min="10759" max="10759" width="10.85546875" style="129" customWidth="1"/>
    <col min="10760" max="10760" width="8.85546875" style="129" customWidth="1"/>
    <col min="10761" max="11008" width="9.140625" style="129"/>
    <col min="11009" max="11009" width="44.28515625" style="129" bestFit="1" customWidth="1"/>
    <col min="11010" max="11010" width="11.42578125" style="129" customWidth="1"/>
    <col min="11011" max="11011" width="12.5703125" style="129" customWidth="1"/>
    <col min="11012" max="11012" width="12" style="129" customWidth="1"/>
    <col min="11013" max="11013" width="11.140625" style="129" customWidth="1"/>
    <col min="11014" max="11014" width="9.42578125" style="129" customWidth="1"/>
    <col min="11015" max="11015" width="10.85546875" style="129" customWidth="1"/>
    <col min="11016" max="11016" width="8.85546875" style="129" customWidth="1"/>
    <col min="11017" max="11264" width="9.140625" style="129"/>
    <col min="11265" max="11265" width="44.28515625" style="129" bestFit="1" customWidth="1"/>
    <col min="11266" max="11266" width="11.42578125" style="129" customWidth="1"/>
    <col min="11267" max="11267" width="12.5703125" style="129" customWidth="1"/>
    <col min="11268" max="11268" width="12" style="129" customWidth="1"/>
    <col min="11269" max="11269" width="11.140625" style="129" customWidth="1"/>
    <col min="11270" max="11270" width="9.42578125" style="129" customWidth="1"/>
    <col min="11271" max="11271" width="10.85546875" style="129" customWidth="1"/>
    <col min="11272" max="11272" width="8.85546875" style="129" customWidth="1"/>
    <col min="11273" max="11520" width="9.140625" style="129"/>
    <col min="11521" max="11521" width="44.28515625" style="129" bestFit="1" customWidth="1"/>
    <col min="11522" max="11522" width="11.42578125" style="129" customWidth="1"/>
    <col min="11523" max="11523" width="12.5703125" style="129" customWidth="1"/>
    <col min="11524" max="11524" width="12" style="129" customWidth="1"/>
    <col min="11525" max="11525" width="11.140625" style="129" customWidth="1"/>
    <col min="11526" max="11526" width="9.42578125" style="129" customWidth="1"/>
    <col min="11527" max="11527" width="10.85546875" style="129" customWidth="1"/>
    <col min="11528" max="11528" width="8.85546875" style="129" customWidth="1"/>
    <col min="11529" max="11776" width="9.140625" style="129"/>
    <col min="11777" max="11777" width="44.28515625" style="129" bestFit="1" customWidth="1"/>
    <col min="11778" max="11778" width="11.42578125" style="129" customWidth="1"/>
    <col min="11779" max="11779" width="12.5703125" style="129" customWidth="1"/>
    <col min="11780" max="11780" width="12" style="129" customWidth="1"/>
    <col min="11781" max="11781" width="11.140625" style="129" customWidth="1"/>
    <col min="11782" max="11782" width="9.42578125" style="129" customWidth="1"/>
    <col min="11783" max="11783" width="10.85546875" style="129" customWidth="1"/>
    <col min="11784" max="11784" width="8.85546875" style="129" customWidth="1"/>
    <col min="11785" max="12032" width="9.140625" style="129"/>
    <col min="12033" max="12033" width="44.28515625" style="129" bestFit="1" customWidth="1"/>
    <col min="12034" max="12034" width="11.42578125" style="129" customWidth="1"/>
    <col min="12035" max="12035" width="12.5703125" style="129" customWidth="1"/>
    <col min="12036" max="12036" width="12" style="129" customWidth="1"/>
    <col min="12037" max="12037" width="11.140625" style="129" customWidth="1"/>
    <col min="12038" max="12038" width="9.42578125" style="129" customWidth="1"/>
    <col min="12039" max="12039" width="10.85546875" style="129" customWidth="1"/>
    <col min="12040" max="12040" width="8.85546875" style="129" customWidth="1"/>
    <col min="12041" max="12288" width="9.140625" style="129"/>
    <col min="12289" max="12289" width="44.28515625" style="129" bestFit="1" customWidth="1"/>
    <col min="12290" max="12290" width="11.42578125" style="129" customWidth="1"/>
    <col min="12291" max="12291" width="12.5703125" style="129" customWidth="1"/>
    <col min="12292" max="12292" width="12" style="129" customWidth="1"/>
    <col min="12293" max="12293" width="11.140625" style="129" customWidth="1"/>
    <col min="12294" max="12294" width="9.42578125" style="129" customWidth="1"/>
    <col min="12295" max="12295" width="10.85546875" style="129" customWidth="1"/>
    <col min="12296" max="12296" width="8.85546875" style="129" customWidth="1"/>
    <col min="12297" max="12544" width="9.140625" style="129"/>
    <col min="12545" max="12545" width="44.28515625" style="129" bestFit="1" customWidth="1"/>
    <col min="12546" max="12546" width="11.42578125" style="129" customWidth="1"/>
    <col min="12547" max="12547" width="12.5703125" style="129" customWidth="1"/>
    <col min="12548" max="12548" width="12" style="129" customWidth="1"/>
    <col min="12549" max="12549" width="11.140625" style="129" customWidth="1"/>
    <col min="12550" max="12550" width="9.42578125" style="129" customWidth="1"/>
    <col min="12551" max="12551" width="10.85546875" style="129" customWidth="1"/>
    <col min="12552" max="12552" width="8.85546875" style="129" customWidth="1"/>
    <col min="12553" max="12800" width="9.140625" style="129"/>
    <col min="12801" max="12801" width="44.28515625" style="129" bestFit="1" customWidth="1"/>
    <col min="12802" max="12802" width="11.42578125" style="129" customWidth="1"/>
    <col min="12803" max="12803" width="12.5703125" style="129" customWidth="1"/>
    <col min="12804" max="12804" width="12" style="129" customWidth="1"/>
    <col min="12805" max="12805" width="11.140625" style="129" customWidth="1"/>
    <col min="12806" max="12806" width="9.42578125" style="129" customWidth="1"/>
    <col min="12807" max="12807" width="10.85546875" style="129" customWidth="1"/>
    <col min="12808" max="12808" width="8.85546875" style="129" customWidth="1"/>
    <col min="12809" max="13056" width="9.140625" style="129"/>
    <col min="13057" max="13057" width="44.28515625" style="129" bestFit="1" customWidth="1"/>
    <col min="13058" max="13058" width="11.42578125" style="129" customWidth="1"/>
    <col min="13059" max="13059" width="12.5703125" style="129" customWidth="1"/>
    <col min="13060" max="13060" width="12" style="129" customWidth="1"/>
    <col min="13061" max="13061" width="11.140625" style="129" customWidth="1"/>
    <col min="13062" max="13062" width="9.42578125" style="129" customWidth="1"/>
    <col min="13063" max="13063" width="10.85546875" style="129" customWidth="1"/>
    <col min="13064" max="13064" width="8.85546875" style="129" customWidth="1"/>
    <col min="13065" max="13312" width="9.140625" style="129"/>
    <col min="13313" max="13313" width="44.28515625" style="129" bestFit="1" customWidth="1"/>
    <col min="13314" max="13314" width="11.42578125" style="129" customWidth="1"/>
    <col min="13315" max="13315" width="12.5703125" style="129" customWidth="1"/>
    <col min="13316" max="13316" width="12" style="129" customWidth="1"/>
    <col min="13317" max="13317" width="11.140625" style="129" customWidth="1"/>
    <col min="13318" max="13318" width="9.42578125" style="129" customWidth="1"/>
    <col min="13319" max="13319" width="10.85546875" style="129" customWidth="1"/>
    <col min="13320" max="13320" width="8.85546875" style="129" customWidth="1"/>
    <col min="13321" max="13568" width="9.140625" style="129"/>
    <col min="13569" max="13569" width="44.28515625" style="129" bestFit="1" customWidth="1"/>
    <col min="13570" max="13570" width="11.42578125" style="129" customWidth="1"/>
    <col min="13571" max="13571" width="12.5703125" style="129" customWidth="1"/>
    <col min="13572" max="13572" width="12" style="129" customWidth="1"/>
    <col min="13573" max="13573" width="11.140625" style="129" customWidth="1"/>
    <col min="13574" max="13574" width="9.42578125" style="129" customWidth="1"/>
    <col min="13575" max="13575" width="10.85546875" style="129" customWidth="1"/>
    <col min="13576" max="13576" width="8.85546875" style="129" customWidth="1"/>
    <col min="13577" max="13824" width="9.140625" style="129"/>
    <col min="13825" max="13825" width="44.28515625" style="129" bestFit="1" customWidth="1"/>
    <col min="13826" max="13826" width="11.42578125" style="129" customWidth="1"/>
    <col min="13827" max="13827" width="12.5703125" style="129" customWidth="1"/>
    <col min="13828" max="13828" width="12" style="129" customWidth="1"/>
    <col min="13829" max="13829" width="11.140625" style="129" customWidth="1"/>
    <col min="13830" max="13830" width="9.42578125" style="129" customWidth="1"/>
    <col min="13831" max="13831" width="10.85546875" style="129" customWidth="1"/>
    <col min="13832" max="13832" width="8.85546875" style="129" customWidth="1"/>
    <col min="13833" max="14080" width="9.140625" style="129"/>
    <col min="14081" max="14081" width="44.28515625" style="129" bestFit="1" customWidth="1"/>
    <col min="14082" max="14082" width="11.42578125" style="129" customWidth="1"/>
    <col min="14083" max="14083" width="12.5703125" style="129" customWidth="1"/>
    <col min="14084" max="14084" width="12" style="129" customWidth="1"/>
    <col min="14085" max="14085" width="11.140625" style="129" customWidth="1"/>
    <col min="14086" max="14086" width="9.42578125" style="129" customWidth="1"/>
    <col min="14087" max="14087" width="10.85546875" style="129" customWidth="1"/>
    <col min="14088" max="14088" width="8.85546875" style="129" customWidth="1"/>
    <col min="14089" max="14336" width="9.140625" style="129"/>
    <col min="14337" max="14337" width="44.28515625" style="129" bestFit="1" customWidth="1"/>
    <col min="14338" max="14338" width="11.42578125" style="129" customWidth="1"/>
    <col min="14339" max="14339" width="12.5703125" style="129" customWidth="1"/>
    <col min="14340" max="14340" width="12" style="129" customWidth="1"/>
    <col min="14341" max="14341" width="11.140625" style="129" customWidth="1"/>
    <col min="14342" max="14342" width="9.42578125" style="129" customWidth="1"/>
    <col min="14343" max="14343" width="10.85546875" style="129" customWidth="1"/>
    <col min="14344" max="14344" width="8.85546875" style="129" customWidth="1"/>
    <col min="14345" max="14592" width="9.140625" style="129"/>
    <col min="14593" max="14593" width="44.28515625" style="129" bestFit="1" customWidth="1"/>
    <col min="14594" max="14594" width="11.42578125" style="129" customWidth="1"/>
    <col min="14595" max="14595" width="12.5703125" style="129" customWidth="1"/>
    <col min="14596" max="14596" width="12" style="129" customWidth="1"/>
    <col min="14597" max="14597" width="11.140625" style="129" customWidth="1"/>
    <col min="14598" max="14598" width="9.42578125" style="129" customWidth="1"/>
    <col min="14599" max="14599" width="10.85546875" style="129" customWidth="1"/>
    <col min="14600" max="14600" width="8.85546875" style="129" customWidth="1"/>
    <col min="14601" max="14848" width="9.140625" style="129"/>
    <col min="14849" max="14849" width="44.28515625" style="129" bestFit="1" customWidth="1"/>
    <col min="14850" max="14850" width="11.42578125" style="129" customWidth="1"/>
    <col min="14851" max="14851" width="12.5703125" style="129" customWidth="1"/>
    <col min="14852" max="14852" width="12" style="129" customWidth="1"/>
    <col min="14853" max="14853" width="11.140625" style="129" customWidth="1"/>
    <col min="14854" max="14854" width="9.42578125" style="129" customWidth="1"/>
    <col min="14855" max="14855" width="10.85546875" style="129" customWidth="1"/>
    <col min="14856" max="14856" width="8.85546875" style="129" customWidth="1"/>
    <col min="14857" max="15104" width="9.140625" style="129"/>
    <col min="15105" max="15105" width="44.28515625" style="129" bestFit="1" customWidth="1"/>
    <col min="15106" max="15106" width="11.42578125" style="129" customWidth="1"/>
    <col min="15107" max="15107" width="12.5703125" style="129" customWidth="1"/>
    <col min="15108" max="15108" width="12" style="129" customWidth="1"/>
    <col min="15109" max="15109" width="11.140625" style="129" customWidth="1"/>
    <col min="15110" max="15110" width="9.42578125" style="129" customWidth="1"/>
    <col min="15111" max="15111" width="10.85546875" style="129" customWidth="1"/>
    <col min="15112" max="15112" width="8.85546875" style="129" customWidth="1"/>
    <col min="15113" max="15360" width="9.140625" style="129"/>
    <col min="15361" max="15361" width="44.28515625" style="129" bestFit="1" customWidth="1"/>
    <col min="15362" max="15362" width="11.42578125" style="129" customWidth="1"/>
    <col min="15363" max="15363" width="12.5703125" style="129" customWidth="1"/>
    <col min="15364" max="15364" width="12" style="129" customWidth="1"/>
    <col min="15365" max="15365" width="11.140625" style="129" customWidth="1"/>
    <col min="15366" max="15366" width="9.42578125" style="129" customWidth="1"/>
    <col min="15367" max="15367" width="10.85546875" style="129" customWidth="1"/>
    <col min="15368" max="15368" width="8.85546875" style="129" customWidth="1"/>
    <col min="15369" max="15616" width="9.140625" style="129"/>
    <col min="15617" max="15617" width="44.28515625" style="129" bestFit="1" customWidth="1"/>
    <col min="15618" max="15618" width="11.42578125" style="129" customWidth="1"/>
    <col min="15619" max="15619" width="12.5703125" style="129" customWidth="1"/>
    <col min="15620" max="15620" width="12" style="129" customWidth="1"/>
    <col min="15621" max="15621" width="11.140625" style="129" customWidth="1"/>
    <col min="15622" max="15622" width="9.42578125" style="129" customWidth="1"/>
    <col min="15623" max="15623" width="10.85546875" style="129" customWidth="1"/>
    <col min="15624" max="15624" width="8.85546875" style="129" customWidth="1"/>
    <col min="15625" max="15872" width="9.140625" style="129"/>
    <col min="15873" max="15873" width="44.28515625" style="129" bestFit="1" customWidth="1"/>
    <col min="15874" max="15874" width="11.42578125" style="129" customWidth="1"/>
    <col min="15875" max="15875" width="12.5703125" style="129" customWidth="1"/>
    <col min="15876" max="15876" width="12" style="129" customWidth="1"/>
    <col min="15877" max="15877" width="11.140625" style="129" customWidth="1"/>
    <col min="15878" max="15878" width="9.42578125" style="129" customWidth="1"/>
    <col min="15879" max="15879" width="10.85546875" style="129" customWidth="1"/>
    <col min="15880" max="15880" width="8.85546875" style="129" customWidth="1"/>
    <col min="15881" max="16128" width="9.140625" style="129"/>
    <col min="16129" max="16129" width="44.28515625" style="129" bestFit="1" customWidth="1"/>
    <col min="16130" max="16130" width="11.42578125" style="129" customWidth="1"/>
    <col min="16131" max="16131" width="12.5703125" style="129" customWidth="1"/>
    <col min="16132" max="16132" width="12" style="129" customWidth="1"/>
    <col min="16133" max="16133" width="11.140625" style="129" customWidth="1"/>
    <col min="16134" max="16134" width="9.42578125" style="129" customWidth="1"/>
    <col min="16135" max="16135" width="10.85546875" style="129" customWidth="1"/>
    <col min="16136" max="16136" width="8.85546875" style="129" customWidth="1"/>
    <col min="16137" max="16384" width="9.140625" style="129"/>
  </cols>
  <sheetData>
    <row r="1" spans="1:22">
      <c r="A1" s="2526" t="s">
        <v>298</v>
      </c>
      <c r="B1" s="2526"/>
      <c r="C1" s="2526"/>
      <c r="D1" s="2526"/>
      <c r="E1" s="2526"/>
      <c r="F1" s="2526"/>
      <c r="G1" s="2526"/>
      <c r="H1" s="2526"/>
      <c r="I1" s="213" t="s">
        <v>119</v>
      </c>
      <c r="J1" s="213"/>
      <c r="K1" s="213"/>
    </row>
    <row r="2" spans="1:22">
      <c r="A2" s="2527" t="s">
        <v>111</v>
      </c>
      <c r="B2" s="2527"/>
      <c r="C2" s="2527"/>
      <c r="D2" s="2527"/>
      <c r="E2" s="2527"/>
      <c r="F2" s="2527"/>
      <c r="G2" s="2527"/>
      <c r="H2" s="2527"/>
      <c r="I2" s="212"/>
      <c r="J2" s="212"/>
      <c r="K2" s="212"/>
    </row>
    <row r="3" spans="1:22">
      <c r="A3" s="2527" t="s">
        <v>291</v>
      </c>
      <c r="B3" s="2527"/>
      <c r="C3" s="2527"/>
      <c r="D3" s="2527"/>
      <c r="E3" s="2527"/>
      <c r="F3" s="2527"/>
      <c r="G3" s="2527"/>
      <c r="H3" s="2527"/>
      <c r="I3" s="212"/>
      <c r="J3" s="212"/>
      <c r="K3" s="212"/>
    </row>
    <row r="4" spans="1:22" ht="16.5" thickBot="1">
      <c r="A4" s="184" t="s">
        <v>119</v>
      </c>
      <c r="B4" s="184"/>
      <c r="C4" s="184"/>
      <c r="D4" s="132"/>
      <c r="E4" s="184"/>
      <c r="F4" s="184"/>
      <c r="G4" s="2528" t="s">
        <v>1</v>
      </c>
      <c r="H4" s="2528"/>
    </row>
    <row r="5" spans="1:22" ht="21.75" customHeight="1" thickTop="1">
      <c r="A5" s="2529" t="s">
        <v>297</v>
      </c>
      <c r="B5" s="211">
        <v>2017</v>
      </c>
      <c r="C5" s="210">
        <v>2018</v>
      </c>
      <c r="D5" s="210">
        <v>2019</v>
      </c>
      <c r="E5" s="2531" t="s">
        <v>296</v>
      </c>
      <c r="F5" s="2532"/>
      <c r="G5" s="2532"/>
      <c r="H5" s="2533"/>
    </row>
    <row r="6" spans="1:22">
      <c r="A6" s="2530"/>
      <c r="B6" s="2541" t="s">
        <v>287</v>
      </c>
      <c r="C6" s="2541" t="s">
        <v>287</v>
      </c>
      <c r="D6" s="2541" t="s">
        <v>285</v>
      </c>
      <c r="E6" s="2534" t="s">
        <v>44</v>
      </c>
      <c r="F6" s="2536"/>
      <c r="G6" s="2535" t="s">
        <v>56</v>
      </c>
      <c r="H6" s="2537"/>
    </row>
    <row r="7" spans="1:22">
      <c r="A7" s="2530"/>
      <c r="B7" s="2542"/>
      <c r="C7" s="2542"/>
      <c r="D7" s="2542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24" customHeight="1">
      <c r="A8" s="207" t="s">
        <v>283</v>
      </c>
      <c r="B8" s="205">
        <v>1010490.8521258051</v>
      </c>
      <c r="C8" s="205">
        <v>1010819.030963213</v>
      </c>
      <c r="D8" s="172">
        <v>1026258.0599349339</v>
      </c>
      <c r="E8" s="205">
        <v>328.178837407846</v>
      </c>
      <c r="F8" s="206">
        <v>3.2477170547110315E-2</v>
      </c>
      <c r="G8" s="205">
        <v>15439.028971720953</v>
      </c>
      <c r="H8" s="204">
        <v>1.5273781457210049</v>
      </c>
      <c r="K8" s="134"/>
      <c r="P8" s="134"/>
      <c r="Q8" s="134"/>
      <c r="R8" s="134"/>
      <c r="S8" s="134"/>
      <c r="T8" s="134"/>
      <c r="U8" s="134"/>
      <c r="V8" s="134"/>
    </row>
    <row r="9" spans="1:22" ht="24" customHeight="1">
      <c r="A9" s="202" t="s">
        <v>282</v>
      </c>
      <c r="B9" s="200">
        <v>1118871.8959757227</v>
      </c>
      <c r="C9" s="200">
        <v>1098563.5790265007</v>
      </c>
      <c r="D9" s="161">
        <v>1125742.5640692599</v>
      </c>
      <c r="E9" s="200">
        <v>-20308.316949222004</v>
      </c>
      <c r="F9" s="201">
        <v>-1.8150707889138591</v>
      </c>
      <c r="G9" s="200">
        <v>27178.985042759217</v>
      </c>
      <c r="H9" s="199">
        <v>2.4740475254826899</v>
      </c>
      <c r="K9" s="134"/>
      <c r="P9" s="134"/>
      <c r="Q9" s="134"/>
      <c r="R9" s="134"/>
      <c r="S9" s="134"/>
      <c r="T9" s="134"/>
      <c r="U9" s="134"/>
      <c r="V9" s="134"/>
    </row>
    <row r="10" spans="1:22" ht="24" customHeight="1">
      <c r="A10" s="202" t="s">
        <v>281</v>
      </c>
      <c r="B10" s="200">
        <v>108381.04384991759</v>
      </c>
      <c r="C10" s="200">
        <v>87744.548063287686</v>
      </c>
      <c r="D10" s="200">
        <v>99484.504134325995</v>
      </c>
      <c r="E10" s="200">
        <v>-20636.495786629908</v>
      </c>
      <c r="F10" s="201">
        <v>-19.040687424275625</v>
      </c>
      <c r="G10" s="200">
        <v>11739.956071038308</v>
      </c>
      <c r="H10" s="199">
        <v>13.379698602550905</v>
      </c>
      <c r="K10" s="134"/>
      <c r="P10" s="134"/>
      <c r="Q10" s="134"/>
      <c r="R10" s="134"/>
      <c r="S10" s="134"/>
      <c r="T10" s="134"/>
      <c r="U10" s="134"/>
      <c r="V10" s="134"/>
    </row>
    <row r="11" spans="1:22" ht="24" customHeight="1">
      <c r="A11" s="203" t="s">
        <v>280</v>
      </c>
      <c r="B11" s="161">
        <v>105792.95606477759</v>
      </c>
      <c r="C11" s="161">
        <v>84146.60012413768</v>
      </c>
      <c r="D11" s="161">
        <v>92827.143675565996</v>
      </c>
      <c r="E11" s="200">
        <v>-21646.355940639914</v>
      </c>
      <c r="F11" s="201">
        <v>-20.461055958570373</v>
      </c>
      <c r="G11" s="200">
        <v>8680.5435514283163</v>
      </c>
      <c r="H11" s="199">
        <v>10.315976567826034</v>
      </c>
      <c r="K11" s="134"/>
      <c r="P11" s="134"/>
      <c r="Q11" s="134"/>
      <c r="R11" s="134"/>
      <c r="S11" s="134"/>
      <c r="T11" s="134"/>
      <c r="U11" s="134"/>
      <c r="V11" s="134"/>
    </row>
    <row r="12" spans="1:22" ht="24" customHeight="1">
      <c r="A12" s="203" t="s">
        <v>279</v>
      </c>
      <c r="B12" s="200">
        <v>2588.0877851399996</v>
      </c>
      <c r="C12" s="200">
        <v>3597.9479391499995</v>
      </c>
      <c r="D12" s="161">
        <v>6657.3604587600003</v>
      </c>
      <c r="E12" s="200">
        <v>1009.8601540099999</v>
      </c>
      <c r="F12" s="201">
        <v>39.019547938377706</v>
      </c>
      <c r="G12" s="200">
        <v>3059.4125196100008</v>
      </c>
      <c r="H12" s="199">
        <v>85.032150863549589</v>
      </c>
      <c r="K12" s="134"/>
      <c r="P12" s="134"/>
      <c r="Q12" s="134"/>
      <c r="R12" s="134"/>
      <c r="S12" s="134"/>
      <c r="T12" s="134"/>
      <c r="U12" s="134"/>
      <c r="V12" s="134"/>
    </row>
    <row r="13" spans="1:22" ht="24" customHeight="1">
      <c r="A13" s="207" t="s">
        <v>278</v>
      </c>
      <c r="B13" s="205">
        <v>1713544.4954326886</v>
      </c>
      <c r="C13" s="205">
        <v>2241961.9094870198</v>
      </c>
      <c r="D13" s="172">
        <v>2685146.1561062448</v>
      </c>
      <c r="E13" s="205">
        <v>528417.41405433125</v>
      </c>
      <c r="F13" s="206">
        <v>30.837682678377142</v>
      </c>
      <c r="G13" s="205">
        <v>443184.24661922513</v>
      </c>
      <c r="H13" s="204">
        <v>19.767697423576188</v>
      </c>
      <c r="K13" s="134"/>
      <c r="P13" s="134"/>
      <c r="Q13" s="134"/>
      <c r="R13" s="134"/>
      <c r="S13" s="134"/>
      <c r="T13" s="134"/>
      <c r="U13" s="134"/>
      <c r="V13" s="134"/>
    </row>
    <row r="14" spans="1:22" ht="24" customHeight="1">
      <c r="A14" s="202" t="s">
        <v>277</v>
      </c>
      <c r="B14" s="200">
        <v>2240258.686180504</v>
      </c>
      <c r="C14" s="200">
        <v>3014278.8134505991</v>
      </c>
      <c r="D14" s="161">
        <v>3456890.9696952971</v>
      </c>
      <c r="E14" s="200">
        <v>774020.12727009505</v>
      </c>
      <c r="F14" s="201">
        <v>34.550479908628283</v>
      </c>
      <c r="G14" s="200">
        <v>442612.15624469798</v>
      </c>
      <c r="H14" s="199">
        <v>14.68384922687418</v>
      </c>
      <c r="K14" s="134"/>
      <c r="P14" s="134"/>
      <c r="Q14" s="134"/>
      <c r="R14" s="134"/>
      <c r="S14" s="134"/>
      <c r="T14" s="134"/>
      <c r="U14" s="134"/>
      <c r="V14" s="134"/>
    </row>
    <row r="15" spans="1:22" ht="24" customHeight="1">
      <c r="A15" s="202" t="s">
        <v>276</v>
      </c>
      <c r="B15" s="200">
        <v>10840.193854449433</v>
      </c>
      <c r="C15" s="200">
        <v>252039.29975694028</v>
      </c>
      <c r="D15" s="161">
        <v>276953.59465833986</v>
      </c>
      <c r="E15" s="200">
        <v>241199.10590249085</v>
      </c>
      <c r="F15" s="201">
        <v>2225.0442117646171</v>
      </c>
      <c r="G15" s="208">
        <v>24914.294901399582</v>
      </c>
      <c r="H15" s="199">
        <v>9.8850833681200658</v>
      </c>
      <c r="K15" s="134"/>
      <c r="P15" s="134"/>
      <c r="Q15" s="134"/>
      <c r="R15" s="134"/>
      <c r="S15" s="134"/>
      <c r="T15" s="134"/>
      <c r="U15" s="134"/>
      <c r="V15" s="134"/>
    </row>
    <row r="16" spans="1:22" ht="24" customHeight="1">
      <c r="A16" s="203" t="s">
        <v>275</v>
      </c>
      <c r="B16" s="200">
        <v>359833.99315325002</v>
      </c>
      <c r="C16" s="200">
        <v>371419.59883588</v>
      </c>
      <c r="D16" s="161">
        <v>440290.69949587999</v>
      </c>
      <c r="E16" s="200">
        <v>11585.605682629975</v>
      </c>
      <c r="F16" s="201">
        <v>3.2197085053317274</v>
      </c>
      <c r="G16" s="200">
        <v>68871.100659999996</v>
      </c>
      <c r="H16" s="199">
        <v>18.542667343311685</v>
      </c>
      <c r="K16" s="134"/>
      <c r="P16" s="134"/>
      <c r="Q16" s="134"/>
      <c r="R16" s="134"/>
      <c r="S16" s="134"/>
      <c r="T16" s="134"/>
      <c r="U16" s="134"/>
      <c r="V16" s="134"/>
    </row>
    <row r="17" spans="1:22" ht="24" customHeight="1">
      <c r="A17" s="203" t="s">
        <v>274</v>
      </c>
      <c r="B17" s="200">
        <v>348993.79929880059</v>
      </c>
      <c r="C17" s="161">
        <v>119380.29907893972</v>
      </c>
      <c r="D17" s="161">
        <v>163337.1048375401</v>
      </c>
      <c r="E17" s="200">
        <v>-229613.50021986087</v>
      </c>
      <c r="F17" s="201">
        <v>-65.793002821597696</v>
      </c>
      <c r="G17" s="200">
        <v>43956.805758600385</v>
      </c>
      <c r="H17" s="199">
        <v>36.820820602513429</v>
      </c>
      <c r="K17" s="134"/>
      <c r="P17" s="134"/>
      <c r="Q17" s="134"/>
      <c r="R17" s="134"/>
      <c r="S17" s="134"/>
      <c r="T17" s="134"/>
      <c r="U17" s="134"/>
      <c r="V17" s="134"/>
    </row>
    <row r="18" spans="1:22" ht="24" customHeight="1">
      <c r="A18" s="202" t="s">
        <v>273</v>
      </c>
      <c r="B18" s="200">
        <v>9232.5288144900005</v>
      </c>
      <c r="C18" s="200">
        <v>10003.5345506825</v>
      </c>
      <c r="D18" s="161">
        <v>10006.100177099002</v>
      </c>
      <c r="E18" s="200">
        <v>771.00573619249917</v>
      </c>
      <c r="F18" s="201">
        <v>8.3509702670241719</v>
      </c>
      <c r="G18" s="200">
        <v>2.5656264165027096</v>
      </c>
      <c r="H18" s="199">
        <v>2.5647199032542631E-2</v>
      </c>
      <c r="K18" s="134"/>
      <c r="P18" s="134"/>
      <c r="Q18" s="134"/>
      <c r="R18" s="134"/>
      <c r="S18" s="134"/>
      <c r="T18" s="134"/>
      <c r="U18" s="134"/>
      <c r="V18" s="134"/>
    </row>
    <row r="19" spans="1:22" ht="24" customHeight="1">
      <c r="A19" s="203" t="s">
        <v>272</v>
      </c>
      <c r="B19" s="200">
        <v>24437.802971151323</v>
      </c>
      <c r="C19" s="200">
        <v>30728.794002086623</v>
      </c>
      <c r="D19" s="200">
        <v>45815.539850488116</v>
      </c>
      <c r="E19" s="200">
        <v>6290.9910309352999</v>
      </c>
      <c r="F19" s="201">
        <v>25.742866649517453</v>
      </c>
      <c r="G19" s="200">
        <v>15086.745848401493</v>
      </c>
      <c r="H19" s="199">
        <v>49.096446308231414</v>
      </c>
      <c r="K19" s="134"/>
      <c r="P19" s="134"/>
      <c r="Q19" s="134"/>
      <c r="R19" s="134"/>
      <c r="S19" s="134"/>
      <c r="T19" s="134"/>
      <c r="U19" s="134"/>
      <c r="V19" s="134"/>
    </row>
    <row r="20" spans="1:22" ht="24" customHeight="1">
      <c r="A20" s="203" t="s">
        <v>271</v>
      </c>
      <c r="B20" s="200">
        <v>3833.3664148000003</v>
      </c>
      <c r="C20" s="200">
        <v>2903.8362549499998</v>
      </c>
      <c r="D20" s="200">
        <v>1589.2455730699999</v>
      </c>
      <c r="E20" s="200">
        <v>-929.53015985000047</v>
      </c>
      <c r="F20" s="201">
        <v>-24.248403603194223</v>
      </c>
      <c r="G20" s="200">
        <v>-1314.5906818799999</v>
      </c>
      <c r="H20" s="199">
        <v>-45.270826811914553</v>
      </c>
      <c r="K20" s="134"/>
      <c r="P20" s="134"/>
      <c r="Q20" s="134"/>
      <c r="R20" s="134"/>
      <c r="S20" s="134"/>
      <c r="T20" s="134"/>
      <c r="U20" s="134"/>
      <c r="V20" s="134"/>
    </row>
    <row r="21" spans="1:22" ht="24" customHeight="1">
      <c r="A21" s="203" t="s">
        <v>270</v>
      </c>
      <c r="B21" s="200">
        <v>20604.436556351324</v>
      </c>
      <c r="C21" s="200">
        <v>27824.957747136621</v>
      </c>
      <c r="D21" s="200">
        <v>44226.294277418114</v>
      </c>
      <c r="E21" s="200">
        <v>7220.5211907852972</v>
      </c>
      <c r="F21" s="201">
        <v>35.043526529045366</v>
      </c>
      <c r="G21" s="200">
        <v>16401.336530281493</v>
      </c>
      <c r="H21" s="199">
        <v>58.944695188151016</v>
      </c>
      <c r="K21" s="134"/>
      <c r="P21" s="134"/>
      <c r="Q21" s="134"/>
      <c r="R21" s="134"/>
      <c r="S21" s="134"/>
      <c r="T21" s="134"/>
      <c r="U21" s="134"/>
      <c r="V21" s="134"/>
    </row>
    <row r="22" spans="1:22" ht="24" customHeight="1">
      <c r="A22" s="202" t="s">
        <v>269</v>
      </c>
      <c r="B22" s="200">
        <v>2195748.1605404131</v>
      </c>
      <c r="C22" s="200">
        <v>2721507.1851408896</v>
      </c>
      <c r="D22" s="161">
        <v>3124115.7350093699</v>
      </c>
      <c r="E22" s="200">
        <v>525759.02460047649</v>
      </c>
      <c r="F22" s="201">
        <v>23.944413756041939</v>
      </c>
      <c r="G22" s="200">
        <v>402608.5498684803</v>
      </c>
      <c r="H22" s="199">
        <v>14.793587614490816</v>
      </c>
      <c r="K22" s="134"/>
      <c r="P22" s="134"/>
      <c r="Q22" s="134"/>
      <c r="R22" s="134"/>
      <c r="S22" s="134"/>
      <c r="T22" s="134"/>
      <c r="U22" s="134"/>
      <c r="V22" s="134"/>
    </row>
    <row r="23" spans="1:22" ht="24" customHeight="1">
      <c r="A23" s="202" t="s">
        <v>268</v>
      </c>
      <c r="B23" s="200">
        <v>526714.19074781542</v>
      </c>
      <c r="C23" s="200">
        <v>772316.90396357921</v>
      </c>
      <c r="D23" s="200">
        <v>771744.81358905206</v>
      </c>
      <c r="E23" s="200">
        <v>245602.7132157638</v>
      </c>
      <c r="F23" s="201">
        <v>46.629218944540554</v>
      </c>
      <c r="G23" s="200">
        <v>-572.09037452714983</v>
      </c>
      <c r="H23" s="199">
        <v>-7.407456338080208E-2</v>
      </c>
      <c r="K23" s="134"/>
      <c r="P23" s="134"/>
      <c r="Q23" s="134"/>
      <c r="R23" s="134"/>
      <c r="S23" s="134"/>
      <c r="T23" s="134"/>
      <c r="U23" s="134"/>
      <c r="V23" s="134"/>
    </row>
    <row r="24" spans="1:22" ht="24" customHeight="1">
      <c r="A24" s="207" t="s">
        <v>265</v>
      </c>
      <c r="B24" s="205">
        <v>2724035.3475584937</v>
      </c>
      <c r="C24" s="205">
        <v>3252780.9404502325</v>
      </c>
      <c r="D24" s="172">
        <v>3711404.2160411784</v>
      </c>
      <c r="E24" s="205">
        <v>528745.59289173875</v>
      </c>
      <c r="F24" s="206">
        <v>19.410379287685984</v>
      </c>
      <c r="G24" s="205">
        <v>458623.27559094597</v>
      </c>
      <c r="H24" s="204">
        <v>14.099420895139216</v>
      </c>
      <c r="K24" s="134"/>
      <c r="P24" s="134"/>
      <c r="Q24" s="134"/>
      <c r="R24" s="134"/>
      <c r="S24" s="134"/>
      <c r="T24" s="134"/>
      <c r="U24" s="134"/>
      <c r="V24" s="134"/>
    </row>
    <row r="25" spans="1:22" ht="24" customHeight="1">
      <c r="A25" s="202" t="s">
        <v>295</v>
      </c>
      <c r="B25" s="161">
        <v>1709434.0571949368</v>
      </c>
      <c r="C25" s="161">
        <v>1875182.7080473788</v>
      </c>
      <c r="D25" s="161">
        <v>2056537.6444481274</v>
      </c>
      <c r="E25" s="200">
        <v>165748.65085244202</v>
      </c>
      <c r="F25" s="201">
        <v>9.6961125908784176</v>
      </c>
      <c r="G25" s="200">
        <v>181354.93640074856</v>
      </c>
      <c r="H25" s="199">
        <v>9.6713208596933367</v>
      </c>
      <c r="K25" s="134"/>
      <c r="P25" s="134"/>
      <c r="Q25" s="134"/>
      <c r="R25" s="134"/>
      <c r="S25" s="134"/>
      <c r="T25" s="134"/>
      <c r="U25" s="134"/>
      <c r="V25" s="134"/>
    </row>
    <row r="26" spans="1:22" ht="24" customHeight="1">
      <c r="A26" s="202" t="s">
        <v>263</v>
      </c>
      <c r="B26" s="161">
        <v>576062.29777834378</v>
      </c>
      <c r="C26" s="161">
        <v>657389.915452966</v>
      </c>
      <c r="D26" s="161">
        <v>687848.6538396941</v>
      </c>
      <c r="E26" s="200">
        <v>81327.617674622219</v>
      </c>
      <c r="F26" s="201">
        <v>14.117851140106257</v>
      </c>
      <c r="G26" s="200">
        <v>30458.738386728102</v>
      </c>
      <c r="H26" s="199">
        <v>4.6332834853027682</v>
      </c>
      <c r="K26" s="134"/>
      <c r="P26" s="134"/>
      <c r="Q26" s="134"/>
      <c r="R26" s="134"/>
      <c r="S26" s="134"/>
      <c r="T26" s="134"/>
      <c r="U26" s="134"/>
      <c r="V26" s="134"/>
    </row>
    <row r="27" spans="1:22" ht="24" customHeight="1">
      <c r="A27" s="203" t="s">
        <v>262</v>
      </c>
      <c r="B27" s="200">
        <v>388393.05082282005</v>
      </c>
      <c r="C27" s="200">
        <v>418829.81774028006</v>
      </c>
      <c r="D27" s="161">
        <v>431254.17144337995</v>
      </c>
      <c r="E27" s="200">
        <v>30436.766917460016</v>
      </c>
      <c r="F27" s="201">
        <v>7.8365889536331794</v>
      </c>
      <c r="G27" s="200">
        <v>12424.353703099885</v>
      </c>
      <c r="H27" s="199">
        <v>2.9664444069749432</v>
      </c>
      <c r="K27" s="134"/>
      <c r="P27" s="134"/>
      <c r="Q27" s="134"/>
      <c r="R27" s="134"/>
      <c r="S27" s="134"/>
      <c r="T27" s="134"/>
      <c r="U27" s="134"/>
      <c r="V27" s="134"/>
    </row>
    <row r="28" spans="1:22" ht="24" customHeight="1">
      <c r="A28" s="203" t="s">
        <v>261</v>
      </c>
      <c r="B28" s="200">
        <v>187669.22878470185</v>
      </c>
      <c r="C28" s="200">
        <v>238560.14452672296</v>
      </c>
      <c r="D28" s="161">
        <v>256594.49196828002</v>
      </c>
      <c r="E28" s="200">
        <v>50890.915742021112</v>
      </c>
      <c r="F28" s="201">
        <v>27.117346872248437</v>
      </c>
      <c r="G28" s="200">
        <v>18034.347441557067</v>
      </c>
      <c r="H28" s="199">
        <v>7.5596648708170537</v>
      </c>
      <c r="K28" s="134"/>
      <c r="P28" s="134"/>
      <c r="Q28" s="134"/>
      <c r="R28" s="134"/>
      <c r="S28" s="134"/>
      <c r="T28" s="134"/>
      <c r="U28" s="134"/>
      <c r="V28" s="134"/>
    </row>
    <row r="29" spans="1:22" ht="24" customHeight="1">
      <c r="A29" s="203" t="s">
        <v>260</v>
      </c>
      <c r="B29" s="161">
        <v>1133371.759416593</v>
      </c>
      <c r="C29" s="161">
        <v>1217792.7925944128</v>
      </c>
      <c r="D29" s="161">
        <v>1368688.9906084335</v>
      </c>
      <c r="E29" s="200">
        <v>84421.033177819801</v>
      </c>
      <c r="F29" s="201">
        <v>7.4486621425326334</v>
      </c>
      <c r="G29" s="200">
        <v>150896.19801402069</v>
      </c>
      <c r="H29" s="199">
        <v>12.390958374170378</v>
      </c>
      <c r="K29" s="134"/>
      <c r="P29" s="134"/>
      <c r="Q29" s="134"/>
      <c r="R29" s="134"/>
      <c r="S29" s="134"/>
      <c r="T29" s="134"/>
      <c r="U29" s="134"/>
      <c r="V29" s="134"/>
    </row>
    <row r="30" spans="1:22" ht="24" customHeight="1">
      <c r="A30" s="202" t="s">
        <v>259</v>
      </c>
      <c r="B30" s="161">
        <v>1014601.2903635569</v>
      </c>
      <c r="C30" s="161">
        <v>1377598.2324028537</v>
      </c>
      <c r="D30" s="161">
        <v>1654866.5715930511</v>
      </c>
      <c r="E30" s="200">
        <v>362996.94203929673</v>
      </c>
      <c r="F30" s="201">
        <v>35.777299466002638</v>
      </c>
      <c r="G30" s="200">
        <v>277268.33919019741</v>
      </c>
      <c r="H30" s="199">
        <v>20.126937786975567</v>
      </c>
      <c r="K30" s="134"/>
      <c r="P30" s="134"/>
      <c r="Q30" s="134"/>
      <c r="R30" s="134"/>
      <c r="S30" s="134"/>
      <c r="T30" s="134"/>
      <c r="U30" s="134"/>
      <c r="V30" s="134"/>
    </row>
    <row r="31" spans="1:22" ht="24" customHeight="1" thickBot="1">
      <c r="A31" s="198" t="s">
        <v>258</v>
      </c>
      <c r="B31" s="196">
        <v>2829828.3036232712</v>
      </c>
      <c r="C31" s="196">
        <v>3336927.54057437</v>
      </c>
      <c r="D31" s="154">
        <v>3804231.3597167446</v>
      </c>
      <c r="E31" s="196">
        <v>507099.23695109878</v>
      </c>
      <c r="F31" s="197">
        <v>17.919788147634833</v>
      </c>
      <c r="G31" s="196">
        <v>467303.81914237468</v>
      </c>
      <c r="H31" s="195">
        <v>14.004014575094425</v>
      </c>
      <c r="K31" s="134"/>
      <c r="P31" s="134"/>
      <c r="Q31" s="134"/>
      <c r="R31" s="134"/>
      <c r="S31" s="134"/>
      <c r="T31" s="134"/>
      <c r="U31" s="134"/>
      <c r="V31" s="134"/>
    </row>
    <row r="32" spans="1:22" ht="24" customHeight="1" thickTop="1">
      <c r="A32" s="194" t="s">
        <v>294</v>
      </c>
      <c r="B32" s="158"/>
      <c r="C32" s="158"/>
      <c r="D32" s="158"/>
      <c r="E32" s="158"/>
      <c r="F32" s="158"/>
      <c r="G32" s="158"/>
      <c r="H32" s="193"/>
      <c r="P32" s="134"/>
      <c r="Q32" s="134"/>
      <c r="R32" s="134"/>
      <c r="S32" s="134"/>
      <c r="T32" s="134"/>
      <c r="U32" s="134"/>
      <c r="V32" s="134"/>
    </row>
    <row r="33" spans="1:22" ht="24" customHeight="1">
      <c r="A33" s="192" t="s">
        <v>253</v>
      </c>
      <c r="B33" s="136"/>
      <c r="C33" s="136"/>
      <c r="D33" s="136"/>
      <c r="E33" s="136"/>
      <c r="F33" s="136"/>
      <c r="G33" s="136"/>
      <c r="H33" s="191"/>
      <c r="P33" s="134"/>
      <c r="Q33" s="134"/>
      <c r="R33" s="134"/>
      <c r="S33" s="134"/>
      <c r="T33" s="134"/>
      <c r="U33" s="134"/>
      <c r="V33" s="134"/>
    </row>
    <row r="34" spans="1:22" ht="24" customHeight="1">
      <c r="A34" s="190" t="s">
        <v>293</v>
      </c>
      <c r="B34" s="188">
        <v>550871.8004062199</v>
      </c>
      <c r="C34" s="188">
        <v>629933.09930358001</v>
      </c>
      <c r="D34" s="136">
        <v>680276.42287095997</v>
      </c>
      <c r="E34" s="188">
        <v>79061.298897360102</v>
      </c>
      <c r="F34" s="188">
        <v>14.35203233112664</v>
      </c>
      <c r="G34" s="188">
        <v>50343.323567379965</v>
      </c>
      <c r="H34" s="188">
        <v>7.9918524083012654</v>
      </c>
      <c r="P34" s="134"/>
      <c r="Q34" s="134"/>
      <c r="R34" s="134"/>
      <c r="S34" s="134"/>
      <c r="T34" s="134"/>
      <c r="U34" s="134"/>
      <c r="V34" s="134"/>
    </row>
    <row r="35" spans="1:22" ht="24" customHeight="1">
      <c r="A35" s="190" t="s">
        <v>252</v>
      </c>
      <c r="B35" s="140">
        <v>1.0457284205754371</v>
      </c>
      <c r="C35" s="140">
        <v>1.0435868764155127</v>
      </c>
      <c r="D35" s="140">
        <v>1.0111311089347728</v>
      </c>
      <c r="E35" s="188">
        <v>-2.1415441599244023E-3</v>
      </c>
      <c r="F35" s="188">
        <v>-0.20478970617877693</v>
      </c>
      <c r="G35" s="188">
        <v>-3.2455767480739972E-2</v>
      </c>
      <c r="H35" s="188">
        <v>-3.1100206618368245</v>
      </c>
      <c r="P35" s="134"/>
      <c r="Q35" s="134"/>
      <c r="R35" s="134"/>
      <c r="S35" s="134"/>
      <c r="T35" s="134"/>
      <c r="U35" s="134"/>
      <c r="V35" s="134"/>
    </row>
    <row r="36" spans="1:22" ht="24" customHeight="1">
      <c r="A36" s="190" t="s">
        <v>251</v>
      </c>
      <c r="B36" s="140">
        <v>3.1031431558747031</v>
      </c>
      <c r="C36" s="140">
        <v>2.976796599703174</v>
      </c>
      <c r="D36" s="140">
        <v>3.023091166042406</v>
      </c>
      <c r="E36" s="188">
        <v>-0.12634655617152912</v>
      </c>
      <c r="F36" s="188">
        <v>-4.071567111956683</v>
      </c>
      <c r="G36" s="188">
        <v>4.6294566339232013E-2</v>
      </c>
      <c r="H36" s="188">
        <v>1.5551807047833968</v>
      </c>
      <c r="P36" s="134"/>
      <c r="Q36" s="134"/>
      <c r="R36" s="134"/>
      <c r="S36" s="134"/>
      <c r="T36" s="134"/>
      <c r="U36" s="134"/>
      <c r="V36" s="134"/>
    </row>
    <row r="37" spans="1:22" ht="24" customHeight="1">
      <c r="A37" s="190" t="s">
        <v>250</v>
      </c>
      <c r="B37" s="189">
        <v>4.9449533367831773</v>
      </c>
      <c r="C37" s="189">
        <v>5.1636926906148153</v>
      </c>
      <c r="D37" s="138">
        <v>5.4557295994148927</v>
      </c>
      <c r="E37" s="188">
        <v>0.21873935383163801</v>
      </c>
      <c r="F37" s="188">
        <v>4.4234867133030162</v>
      </c>
      <c r="G37" s="188">
        <v>0.29203690880007738</v>
      </c>
      <c r="H37" s="188">
        <v>5.6555826672424612</v>
      </c>
      <c r="P37" s="134"/>
      <c r="Q37" s="134"/>
      <c r="R37" s="134"/>
      <c r="S37" s="134"/>
      <c r="T37" s="134"/>
      <c r="U37" s="134"/>
      <c r="V37" s="134"/>
    </row>
    <row r="45" spans="1:22">
      <c r="B45" s="135"/>
      <c r="C45" s="135"/>
      <c r="D45" s="135"/>
      <c r="E45" s="135"/>
      <c r="F45" s="135"/>
      <c r="G45" s="135"/>
      <c r="H45" s="135"/>
    </row>
    <row r="46" spans="1:22">
      <c r="B46" s="135"/>
      <c r="C46" s="135"/>
      <c r="D46" s="135"/>
      <c r="E46" s="135"/>
      <c r="F46" s="135"/>
      <c r="G46" s="135"/>
      <c r="H46" s="135"/>
    </row>
    <row r="47" spans="1:22">
      <c r="B47" s="135"/>
      <c r="C47" s="135"/>
      <c r="D47" s="135"/>
      <c r="E47" s="135"/>
      <c r="F47" s="135"/>
      <c r="G47" s="135"/>
      <c r="H47" s="135"/>
    </row>
    <row r="48" spans="1:22">
      <c r="B48" s="135"/>
      <c r="C48" s="135"/>
      <c r="D48" s="135"/>
      <c r="E48" s="135"/>
      <c r="F48" s="135"/>
      <c r="G48" s="135"/>
      <c r="H48" s="135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showGridLines="0" zoomScale="80" zoomScaleNormal="80" workbookViewId="0">
      <selection activeCell="E8" sqref="E8"/>
    </sheetView>
  </sheetViews>
  <sheetFormatPr defaultColWidth="11" defaultRowHeight="17.100000000000001" customHeight="1"/>
  <cols>
    <col min="1" max="1" width="51.140625" style="130" customWidth="1"/>
    <col min="2" max="3" width="16.5703125" style="130" bestFit="1" customWidth="1"/>
    <col min="4" max="5" width="17" style="130" bestFit="1" customWidth="1"/>
    <col min="6" max="6" width="15.140625" style="130" bestFit="1" customWidth="1"/>
    <col min="7" max="7" width="2.42578125" style="130" bestFit="1" customWidth="1"/>
    <col min="8" max="8" width="12.5703125" style="130" bestFit="1" customWidth="1"/>
    <col min="9" max="9" width="15.140625" style="130" bestFit="1" customWidth="1"/>
    <col min="10" max="10" width="2.140625" style="130" customWidth="1"/>
    <col min="11" max="11" width="9.42578125" style="130" customWidth="1"/>
    <col min="12" max="254" width="11" style="129"/>
    <col min="255" max="255" width="46.7109375" style="129" bestFit="1" customWidth="1"/>
    <col min="256" max="256" width="11.85546875" style="129" customWidth="1"/>
    <col min="257" max="257" width="12.42578125" style="129" customWidth="1"/>
    <col min="258" max="258" width="12.5703125" style="129" customWidth="1"/>
    <col min="259" max="259" width="11.7109375" style="129" customWidth="1"/>
    <col min="260" max="260" width="10.7109375" style="129" customWidth="1"/>
    <col min="261" max="261" width="2.42578125" style="129" bestFit="1" customWidth="1"/>
    <col min="262" max="262" width="8.5703125" style="129" customWidth="1"/>
    <col min="263" max="263" width="12.42578125" style="129" customWidth="1"/>
    <col min="264" max="264" width="2.140625" style="129" customWidth="1"/>
    <col min="265" max="265" width="9.42578125" style="129" customWidth="1"/>
    <col min="266" max="510" width="11" style="129"/>
    <col min="511" max="511" width="46.7109375" style="129" bestFit="1" customWidth="1"/>
    <col min="512" max="512" width="11.85546875" style="129" customWidth="1"/>
    <col min="513" max="513" width="12.42578125" style="129" customWidth="1"/>
    <col min="514" max="514" width="12.5703125" style="129" customWidth="1"/>
    <col min="515" max="515" width="11.7109375" style="129" customWidth="1"/>
    <col min="516" max="516" width="10.7109375" style="129" customWidth="1"/>
    <col min="517" max="517" width="2.42578125" style="129" bestFit="1" customWidth="1"/>
    <col min="518" max="518" width="8.5703125" style="129" customWidth="1"/>
    <col min="519" max="519" width="12.42578125" style="129" customWidth="1"/>
    <col min="520" max="520" width="2.140625" style="129" customWidth="1"/>
    <col min="521" max="521" width="9.42578125" style="129" customWidth="1"/>
    <col min="522" max="766" width="11" style="129"/>
    <col min="767" max="767" width="46.7109375" style="129" bestFit="1" customWidth="1"/>
    <col min="768" max="768" width="11.85546875" style="129" customWidth="1"/>
    <col min="769" max="769" width="12.42578125" style="129" customWidth="1"/>
    <col min="770" max="770" width="12.5703125" style="129" customWidth="1"/>
    <col min="771" max="771" width="11.7109375" style="129" customWidth="1"/>
    <col min="772" max="772" width="10.7109375" style="129" customWidth="1"/>
    <col min="773" max="773" width="2.42578125" style="129" bestFit="1" customWidth="1"/>
    <col min="774" max="774" width="8.5703125" style="129" customWidth="1"/>
    <col min="775" max="775" width="12.42578125" style="129" customWidth="1"/>
    <col min="776" max="776" width="2.140625" style="129" customWidth="1"/>
    <col min="777" max="777" width="9.42578125" style="129" customWidth="1"/>
    <col min="778" max="1022" width="11" style="129"/>
    <col min="1023" max="1023" width="46.7109375" style="129" bestFit="1" customWidth="1"/>
    <col min="1024" max="1024" width="11.85546875" style="129" customWidth="1"/>
    <col min="1025" max="1025" width="12.42578125" style="129" customWidth="1"/>
    <col min="1026" max="1026" width="12.5703125" style="129" customWidth="1"/>
    <col min="1027" max="1027" width="11.7109375" style="129" customWidth="1"/>
    <col min="1028" max="1028" width="10.7109375" style="129" customWidth="1"/>
    <col min="1029" max="1029" width="2.42578125" style="129" bestFit="1" customWidth="1"/>
    <col min="1030" max="1030" width="8.5703125" style="129" customWidth="1"/>
    <col min="1031" max="1031" width="12.42578125" style="129" customWidth="1"/>
    <col min="1032" max="1032" width="2.140625" style="129" customWidth="1"/>
    <col min="1033" max="1033" width="9.42578125" style="129" customWidth="1"/>
    <col min="1034" max="1278" width="11" style="129"/>
    <col min="1279" max="1279" width="46.7109375" style="129" bestFit="1" customWidth="1"/>
    <col min="1280" max="1280" width="11.85546875" style="129" customWidth="1"/>
    <col min="1281" max="1281" width="12.42578125" style="129" customWidth="1"/>
    <col min="1282" max="1282" width="12.5703125" style="129" customWidth="1"/>
    <col min="1283" max="1283" width="11.7109375" style="129" customWidth="1"/>
    <col min="1284" max="1284" width="10.7109375" style="129" customWidth="1"/>
    <col min="1285" max="1285" width="2.42578125" style="129" bestFit="1" customWidth="1"/>
    <col min="1286" max="1286" width="8.5703125" style="129" customWidth="1"/>
    <col min="1287" max="1287" width="12.42578125" style="129" customWidth="1"/>
    <col min="1288" max="1288" width="2.140625" style="129" customWidth="1"/>
    <col min="1289" max="1289" width="9.42578125" style="129" customWidth="1"/>
    <col min="1290" max="1534" width="11" style="129"/>
    <col min="1535" max="1535" width="46.7109375" style="129" bestFit="1" customWidth="1"/>
    <col min="1536" max="1536" width="11.85546875" style="129" customWidth="1"/>
    <col min="1537" max="1537" width="12.42578125" style="129" customWidth="1"/>
    <col min="1538" max="1538" width="12.5703125" style="129" customWidth="1"/>
    <col min="1539" max="1539" width="11.7109375" style="129" customWidth="1"/>
    <col min="1540" max="1540" width="10.7109375" style="129" customWidth="1"/>
    <col min="1541" max="1541" width="2.42578125" style="129" bestFit="1" customWidth="1"/>
    <col min="1542" max="1542" width="8.5703125" style="129" customWidth="1"/>
    <col min="1543" max="1543" width="12.42578125" style="129" customWidth="1"/>
    <col min="1544" max="1544" width="2.140625" style="129" customWidth="1"/>
    <col min="1545" max="1545" width="9.42578125" style="129" customWidth="1"/>
    <col min="1546" max="1790" width="11" style="129"/>
    <col min="1791" max="1791" width="46.7109375" style="129" bestFit="1" customWidth="1"/>
    <col min="1792" max="1792" width="11.85546875" style="129" customWidth="1"/>
    <col min="1793" max="1793" width="12.42578125" style="129" customWidth="1"/>
    <col min="1794" max="1794" width="12.5703125" style="129" customWidth="1"/>
    <col min="1795" max="1795" width="11.7109375" style="129" customWidth="1"/>
    <col min="1796" max="1796" width="10.7109375" style="129" customWidth="1"/>
    <col min="1797" max="1797" width="2.42578125" style="129" bestFit="1" customWidth="1"/>
    <col min="1798" max="1798" width="8.5703125" style="129" customWidth="1"/>
    <col min="1799" max="1799" width="12.42578125" style="129" customWidth="1"/>
    <col min="1800" max="1800" width="2.140625" style="129" customWidth="1"/>
    <col min="1801" max="1801" width="9.42578125" style="129" customWidth="1"/>
    <col min="1802" max="2046" width="11" style="129"/>
    <col min="2047" max="2047" width="46.7109375" style="129" bestFit="1" customWidth="1"/>
    <col min="2048" max="2048" width="11.85546875" style="129" customWidth="1"/>
    <col min="2049" max="2049" width="12.42578125" style="129" customWidth="1"/>
    <col min="2050" max="2050" width="12.5703125" style="129" customWidth="1"/>
    <col min="2051" max="2051" width="11.7109375" style="129" customWidth="1"/>
    <col min="2052" max="2052" width="10.7109375" style="129" customWidth="1"/>
    <col min="2053" max="2053" width="2.42578125" style="129" bestFit="1" customWidth="1"/>
    <col min="2054" max="2054" width="8.5703125" style="129" customWidth="1"/>
    <col min="2055" max="2055" width="12.42578125" style="129" customWidth="1"/>
    <col min="2056" max="2056" width="2.140625" style="129" customWidth="1"/>
    <col min="2057" max="2057" width="9.42578125" style="129" customWidth="1"/>
    <col min="2058" max="2302" width="11" style="129"/>
    <col min="2303" max="2303" width="46.7109375" style="129" bestFit="1" customWidth="1"/>
    <col min="2304" max="2304" width="11.85546875" style="129" customWidth="1"/>
    <col min="2305" max="2305" width="12.42578125" style="129" customWidth="1"/>
    <col min="2306" max="2306" width="12.5703125" style="129" customWidth="1"/>
    <col min="2307" max="2307" width="11.7109375" style="129" customWidth="1"/>
    <col min="2308" max="2308" width="10.7109375" style="129" customWidth="1"/>
    <col min="2309" max="2309" width="2.42578125" style="129" bestFit="1" customWidth="1"/>
    <col min="2310" max="2310" width="8.5703125" style="129" customWidth="1"/>
    <col min="2311" max="2311" width="12.42578125" style="129" customWidth="1"/>
    <col min="2312" max="2312" width="2.140625" style="129" customWidth="1"/>
    <col min="2313" max="2313" width="9.42578125" style="129" customWidth="1"/>
    <col min="2314" max="2558" width="11" style="129"/>
    <col min="2559" max="2559" width="46.7109375" style="129" bestFit="1" customWidth="1"/>
    <col min="2560" max="2560" width="11.85546875" style="129" customWidth="1"/>
    <col min="2561" max="2561" width="12.42578125" style="129" customWidth="1"/>
    <col min="2562" max="2562" width="12.5703125" style="129" customWidth="1"/>
    <col min="2563" max="2563" width="11.7109375" style="129" customWidth="1"/>
    <col min="2564" max="2564" width="10.7109375" style="129" customWidth="1"/>
    <col min="2565" max="2565" width="2.42578125" style="129" bestFit="1" customWidth="1"/>
    <col min="2566" max="2566" width="8.5703125" style="129" customWidth="1"/>
    <col min="2567" max="2567" width="12.42578125" style="129" customWidth="1"/>
    <col min="2568" max="2568" width="2.140625" style="129" customWidth="1"/>
    <col min="2569" max="2569" width="9.42578125" style="129" customWidth="1"/>
    <col min="2570" max="2814" width="11" style="129"/>
    <col min="2815" max="2815" width="46.7109375" style="129" bestFit="1" customWidth="1"/>
    <col min="2816" max="2816" width="11.85546875" style="129" customWidth="1"/>
    <col min="2817" max="2817" width="12.42578125" style="129" customWidth="1"/>
    <col min="2818" max="2818" width="12.5703125" style="129" customWidth="1"/>
    <col min="2819" max="2819" width="11.7109375" style="129" customWidth="1"/>
    <col min="2820" max="2820" width="10.7109375" style="129" customWidth="1"/>
    <col min="2821" max="2821" width="2.42578125" style="129" bestFit="1" customWidth="1"/>
    <col min="2822" max="2822" width="8.5703125" style="129" customWidth="1"/>
    <col min="2823" max="2823" width="12.42578125" style="129" customWidth="1"/>
    <col min="2824" max="2824" width="2.140625" style="129" customWidth="1"/>
    <col min="2825" max="2825" width="9.42578125" style="129" customWidth="1"/>
    <col min="2826" max="3070" width="11" style="129"/>
    <col min="3071" max="3071" width="46.7109375" style="129" bestFit="1" customWidth="1"/>
    <col min="3072" max="3072" width="11.85546875" style="129" customWidth="1"/>
    <col min="3073" max="3073" width="12.42578125" style="129" customWidth="1"/>
    <col min="3074" max="3074" width="12.5703125" style="129" customWidth="1"/>
    <col min="3075" max="3075" width="11.7109375" style="129" customWidth="1"/>
    <col min="3076" max="3076" width="10.7109375" style="129" customWidth="1"/>
    <col min="3077" max="3077" width="2.42578125" style="129" bestFit="1" customWidth="1"/>
    <col min="3078" max="3078" width="8.5703125" style="129" customWidth="1"/>
    <col min="3079" max="3079" width="12.42578125" style="129" customWidth="1"/>
    <col min="3080" max="3080" width="2.140625" style="129" customWidth="1"/>
    <col min="3081" max="3081" width="9.42578125" style="129" customWidth="1"/>
    <col min="3082" max="3326" width="11" style="129"/>
    <col min="3327" max="3327" width="46.7109375" style="129" bestFit="1" customWidth="1"/>
    <col min="3328" max="3328" width="11.85546875" style="129" customWidth="1"/>
    <col min="3329" max="3329" width="12.42578125" style="129" customWidth="1"/>
    <col min="3330" max="3330" width="12.5703125" style="129" customWidth="1"/>
    <col min="3331" max="3331" width="11.7109375" style="129" customWidth="1"/>
    <col min="3332" max="3332" width="10.7109375" style="129" customWidth="1"/>
    <col min="3333" max="3333" width="2.42578125" style="129" bestFit="1" customWidth="1"/>
    <col min="3334" max="3334" width="8.5703125" style="129" customWidth="1"/>
    <col min="3335" max="3335" width="12.42578125" style="129" customWidth="1"/>
    <col min="3336" max="3336" width="2.140625" style="129" customWidth="1"/>
    <col min="3337" max="3337" width="9.42578125" style="129" customWidth="1"/>
    <col min="3338" max="3582" width="11" style="129"/>
    <col min="3583" max="3583" width="46.7109375" style="129" bestFit="1" customWidth="1"/>
    <col min="3584" max="3584" width="11.85546875" style="129" customWidth="1"/>
    <col min="3585" max="3585" width="12.42578125" style="129" customWidth="1"/>
    <col min="3586" max="3586" width="12.5703125" style="129" customWidth="1"/>
    <col min="3587" max="3587" width="11.7109375" style="129" customWidth="1"/>
    <col min="3588" max="3588" width="10.7109375" style="129" customWidth="1"/>
    <col min="3589" max="3589" width="2.42578125" style="129" bestFit="1" customWidth="1"/>
    <col min="3590" max="3590" width="8.5703125" style="129" customWidth="1"/>
    <col min="3591" max="3591" width="12.42578125" style="129" customWidth="1"/>
    <col min="3592" max="3592" width="2.140625" style="129" customWidth="1"/>
    <col min="3593" max="3593" width="9.42578125" style="129" customWidth="1"/>
    <col min="3594" max="3838" width="11" style="129"/>
    <col min="3839" max="3839" width="46.7109375" style="129" bestFit="1" customWidth="1"/>
    <col min="3840" max="3840" width="11.85546875" style="129" customWidth="1"/>
    <col min="3841" max="3841" width="12.42578125" style="129" customWidth="1"/>
    <col min="3842" max="3842" width="12.5703125" style="129" customWidth="1"/>
    <col min="3843" max="3843" width="11.7109375" style="129" customWidth="1"/>
    <col min="3844" max="3844" width="10.7109375" style="129" customWidth="1"/>
    <col min="3845" max="3845" width="2.42578125" style="129" bestFit="1" customWidth="1"/>
    <col min="3846" max="3846" width="8.5703125" style="129" customWidth="1"/>
    <col min="3847" max="3847" width="12.42578125" style="129" customWidth="1"/>
    <col min="3848" max="3848" width="2.140625" style="129" customWidth="1"/>
    <col min="3849" max="3849" width="9.42578125" style="129" customWidth="1"/>
    <col min="3850" max="4094" width="11" style="129"/>
    <col min="4095" max="4095" width="46.7109375" style="129" bestFit="1" customWidth="1"/>
    <col min="4096" max="4096" width="11.85546875" style="129" customWidth="1"/>
    <col min="4097" max="4097" width="12.42578125" style="129" customWidth="1"/>
    <col min="4098" max="4098" width="12.5703125" style="129" customWidth="1"/>
    <col min="4099" max="4099" width="11.7109375" style="129" customWidth="1"/>
    <col min="4100" max="4100" width="10.7109375" style="129" customWidth="1"/>
    <col min="4101" max="4101" width="2.42578125" style="129" bestFit="1" customWidth="1"/>
    <col min="4102" max="4102" width="8.5703125" style="129" customWidth="1"/>
    <col min="4103" max="4103" width="12.42578125" style="129" customWidth="1"/>
    <col min="4104" max="4104" width="2.140625" style="129" customWidth="1"/>
    <col min="4105" max="4105" width="9.42578125" style="129" customWidth="1"/>
    <col min="4106" max="4350" width="11" style="129"/>
    <col min="4351" max="4351" width="46.7109375" style="129" bestFit="1" customWidth="1"/>
    <col min="4352" max="4352" width="11.85546875" style="129" customWidth="1"/>
    <col min="4353" max="4353" width="12.42578125" style="129" customWidth="1"/>
    <col min="4354" max="4354" width="12.5703125" style="129" customWidth="1"/>
    <col min="4355" max="4355" width="11.7109375" style="129" customWidth="1"/>
    <col min="4356" max="4356" width="10.7109375" style="129" customWidth="1"/>
    <col min="4357" max="4357" width="2.42578125" style="129" bestFit="1" customWidth="1"/>
    <col min="4358" max="4358" width="8.5703125" style="129" customWidth="1"/>
    <col min="4359" max="4359" width="12.42578125" style="129" customWidth="1"/>
    <col min="4360" max="4360" width="2.140625" style="129" customWidth="1"/>
    <col min="4361" max="4361" width="9.42578125" style="129" customWidth="1"/>
    <col min="4362" max="4606" width="11" style="129"/>
    <col min="4607" max="4607" width="46.7109375" style="129" bestFit="1" customWidth="1"/>
    <col min="4608" max="4608" width="11.85546875" style="129" customWidth="1"/>
    <col min="4609" max="4609" width="12.42578125" style="129" customWidth="1"/>
    <col min="4610" max="4610" width="12.5703125" style="129" customWidth="1"/>
    <col min="4611" max="4611" width="11.7109375" style="129" customWidth="1"/>
    <col min="4612" max="4612" width="10.7109375" style="129" customWidth="1"/>
    <col min="4613" max="4613" width="2.42578125" style="129" bestFit="1" customWidth="1"/>
    <col min="4614" max="4614" width="8.5703125" style="129" customWidth="1"/>
    <col min="4615" max="4615" width="12.42578125" style="129" customWidth="1"/>
    <col min="4616" max="4616" width="2.140625" style="129" customWidth="1"/>
    <col min="4617" max="4617" width="9.42578125" style="129" customWidth="1"/>
    <col min="4618" max="4862" width="11" style="129"/>
    <col min="4863" max="4863" width="46.7109375" style="129" bestFit="1" customWidth="1"/>
    <col min="4864" max="4864" width="11.85546875" style="129" customWidth="1"/>
    <col min="4865" max="4865" width="12.42578125" style="129" customWidth="1"/>
    <col min="4866" max="4866" width="12.5703125" style="129" customWidth="1"/>
    <col min="4867" max="4867" width="11.7109375" style="129" customWidth="1"/>
    <col min="4868" max="4868" width="10.7109375" style="129" customWidth="1"/>
    <col min="4869" max="4869" width="2.42578125" style="129" bestFit="1" customWidth="1"/>
    <col min="4870" max="4870" width="8.5703125" style="129" customWidth="1"/>
    <col min="4871" max="4871" width="12.42578125" style="129" customWidth="1"/>
    <col min="4872" max="4872" width="2.140625" style="129" customWidth="1"/>
    <col min="4873" max="4873" width="9.42578125" style="129" customWidth="1"/>
    <col min="4874" max="5118" width="11" style="129"/>
    <col min="5119" max="5119" width="46.7109375" style="129" bestFit="1" customWidth="1"/>
    <col min="5120" max="5120" width="11.85546875" style="129" customWidth="1"/>
    <col min="5121" max="5121" width="12.42578125" style="129" customWidth="1"/>
    <col min="5122" max="5122" width="12.5703125" style="129" customWidth="1"/>
    <col min="5123" max="5123" width="11.7109375" style="129" customWidth="1"/>
    <col min="5124" max="5124" width="10.7109375" style="129" customWidth="1"/>
    <col min="5125" max="5125" width="2.42578125" style="129" bestFit="1" customWidth="1"/>
    <col min="5126" max="5126" width="8.5703125" style="129" customWidth="1"/>
    <col min="5127" max="5127" width="12.42578125" style="129" customWidth="1"/>
    <col min="5128" max="5128" width="2.140625" style="129" customWidth="1"/>
    <col min="5129" max="5129" width="9.42578125" style="129" customWidth="1"/>
    <col min="5130" max="5374" width="11" style="129"/>
    <col min="5375" max="5375" width="46.7109375" style="129" bestFit="1" customWidth="1"/>
    <col min="5376" max="5376" width="11.85546875" style="129" customWidth="1"/>
    <col min="5377" max="5377" width="12.42578125" style="129" customWidth="1"/>
    <col min="5378" max="5378" width="12.5703125" style="129" customWidth="1"/>
    <col min="5379" max="5379" width="11.7109375" style="129" customWidth="1"/>
    <col min="5380" max="5380" width="10.7109375" style="129" customWidth="1"/>
    <col min="5381" max="5381" width="2.42578125" style="129" bestFit="1" customWidth="1"/>
    <col min="5382" max="5382" width="8.5703125" style="129" customWidth="1"/>
    <col min="5383" max="5383" width="12.42578125" style="129" customWidth="1"/>
    <col min="5384" max="5384" width="2.140625" style="129" customWidth="1"/>
    <col min="5385" max="5385" width="9.42578125" style="129" customWidth="1"/>
    <col min="5386" max="5630" width="11" style="129"/>
    <col min="5631" max="5631" width="46.7109375" style="129" bestFit="1" customWidth="1"/>
    <col min="5632" max="5632" width="11.85546875" style="129" customWidth="1"/>
    <col min="5633" max="5633" width="12.42578125" style="129" customWidth="1"/>
    <col min="5634" max="5634" width="12.5703125" style="129" customWidth="1"/>
    <col min="5635" max="5635" width="11.7109375" style="129" customWidth="1"/>
    <col min="5636" max="5636" width="10.7109375" style="129" customWidth="1"/>
    <col min="5637" max="5637" width="2.42578125" style="129" bestFit="1" customWidth="1"/>
    <col min="5638" max="5638" width="8.5703125" style="129" customWidth="1"/>
    <col min="5639" max="5639" width="12.42578125" style="129" customWidth="1"/>
    <col min="5640" max="5640" width="2.140625" style="129" customWidth="1"/>
    <col min="5641" max="5641" width="9.42578125" style="129" customWidth="1"/>
    <col min="5642" max="5886" width="11" style="129"/>
    <col min="5887" max="5887" width="46.7109375" style="129" bestFit="1" customWidth="1"/>
    <col min="5888" max="5888" width="11.85546875" style="129" customWidth="1"/>
    <col min="5889" max="5889" width="12.42578125" style="129" customWidth="1"/>
    <col min="5890" max="5890" width="12.5703125" style="129" customWidth="1"/>
    <col min="5891" max="5891" width="11.7109375" style="129" customWidth="1"/>
    <col min="5892" max="5892" width="10.7109375" style="129" customWidth="1"/>
    <col min="5893" max="5893" width="2.42578125" style="129" bestFit="1" customWidth="1"/>
    <col min="5894" max="5894" width="8.5703125" style="129" customWidth="1"/>
    <col min="5895" max="5895" width="12.42578125" style="129" customWidth="1"/>
    <col min="5896" max="5896" width="2.140625" style="129" customWidth="1"/>
    <col min="5897" max="5897" width="9.42578125" style="129" customWidth="1"/>
    <col min="5898" max="6142" width="11" style="129"/>
    <col min="6143" max="6143" width="46.7109375" style="129" bestFit="1" customWidth="1"/>
    <col min="6144" max="6144" width="11.85546875" style="129" customWidth="1"/>
    <col min="6145" max="6145" width="12.42578125" style="129" customWidth="1"/>
    <col min="6146" max="6146" width="12.5703125" style="129" customWidth="1"/>
    <col min="6147" max="6147" width="11.7109375" style="129" customWidth="1"/>
    <col min="6148" max="6148" width="10.7109375" style="129" customWidth="1"/>
    <col min="6149" max="6149" width="2.42578125" style="129" bestFit="1" customWidth="1"/>
    <col min="6150" max="6150" width="8.5703125" style="129" customWidth="1"/>
    <col min="6151" max="6151" width="12.42578125" style="129" customWidth="1"/>
    <col min="6152" max="6152" width="2.140625" style="129" customWidth="1"/>
    <col min="6153" max="6153" width="9.42578125" style="129" customWidth="1"/>
    <col min="6154" max="6398" width="11" style="129"/>
    <col min="6399" max="6399" width="46.7109375" style="129" bestFit="1" customWidth="1"/>
    <col min="6400" max="6400" width="11.85546875" style="129" customWidth="1"/>
    <col min="6401" max="6401" width="12.42578125" style="129" customWidth="1"/>
    <col min="6402" max="6402" width="12.5703125" style="129" customWidth="1"/>
    <col min="6403" max="6403" width="11.7109375" style="129" customWidth="1"/>
    <col min="6404" max="6404" width="10.7109375" style="129" customWidth="1"/>
    <col min="6405" max="6405" width="2.42578125" style="129" bestFit="1" customWidth="1"/>
    <col min="6406" max="6406" width="8.5703125" style="129" customWidth="1"/>
    <col min="6407" max="6407" width="12.42578125" style="129" customWidth="1"/>
    <col min="6408" max="6408" width="2.140625" style="129" customWidth="1"/>
    <col min="6409" max="6409" width="9.42578125" style="129" customWidth="1"/>
    <col min="6410" max="6654" width="11" style="129"/>
    <col min="6655" max="6655" width="46.7109375" style="129" bestFit="1" customWidth="1"/>
    <col min="6656" max="6656" width="11.85546875" style="129" customWidth="1"/>
    <col min="6657" max="6657" width="12.42578125" style="129" customWidth="1"/>
    <col min="6658" max="6658" width="12.5703125" style="129" customWidth="1"/>
    <col min="6659" max="6659" width="11.7109375" style="129" customWidth="1"/>
    <col min="6660" max="6660" width="10.7109375" style="129" customWidth="1"/>
    <col min="6661" max="6661" width="2.42578125" style="129" bestFit="1" customWidth="1"/>
    <col min="6662" max="6662" width="8.5703125" style="129" customWidth="1"/>
    <col min="6663" max="6663" width="12.42578125" style="129" customWidth="1"/>
    <col min="6664" max="6664" width="2.140625" style="129" customWidth="1"/>
    <col min="6665" max="6665" width="9.42578125" style="129" customWidth="1"/>
    <col min="6666" max="6910" width="11" style="129"/>
    <col min="6911" max="6911" width="46.7109375" style="129" bestFit="1" customWidth="1"/>
    <col min="6912" max="6912" width="11.85546875" style="129" customWidth="1"/>
    <col min="6913" max="6913" width="12.42578125" style="129" customWidth="1"/>
    <col min="6914" max="6914" width="12.5703125" style="129" customWidth="1"/>
    <col min="6915" max="6915" width="11.7109375" style="129" customWidth="1"/>
    <col min="6916" max="6916" width="10.7109375" style="129" customWidth="1"/>
    <col min="6917" max="6917" width="2.42578125" style="129" bestFit="1" customWidth="1"/>
    <col min="6918" max="6918" width="8.5703125" style="129" customWidth="1"/>
    <col min="6919" max="6919" width="12.42578125" style="129" customWidth="1"/>
    <col min="6920" max="6920" width="2.140625" style="129" customWidth="1"/>
    <col min="6921" max="6921" width="9.42578125" style="129" customWidth="1"/>
    <col min="6922" max="7166" width="11" style="129"/>
    <col min="7167" max="7167" width="46.7109375" style="129" bestFit="1" customWidth="1"/>
    <col min="7168" max="7168" width="11.85546875" style="129" customWidth="1"/>
    <col min="7169" max="7169" width="12.42578125" style="129" customWidth="1"/>
    <col min="7170" max="7170" width="12.5703125" style="129" customWidth="1"/>
    <col min="7171" max="7171" width="11.7109375" style="129" customWidth="1"/>
    <col min="7172" max="7172" width="10.7109375" style="129" customWidth="1"/>
    <col min="7173" max="7173" width="2.42578125" style="129" bestFit="1" customWidth="1"/>
    <col min="7174" max="7174" width="8.5703125" style="129" customWidth="1"/>
    <col min="7175" max="7175" width="12.42578125" style="129" customWidth="1"/>
    <col min="7176" max="7176" width="2.140625" style="129" customWidth="1"/>
    <col min="7177" max="7177" width="9.42578125" style="129" customWidth="1"/>
    <col min="7178" max="7422" width="11" style="129"/>
    <col min="7423" max="7423" width="46.7109375" style="129" bestFit="1" customWidth="1"/>
    <col min="7424" max="7424" width="11.85546875" style="129" customWidth="1"/>
    <col min="7425" max="7425" width="12.42578125" style="129" customWidth="1"/>
    <col min="7426" max="7426" width="12.5703125" style="129" customWidth="1"/>
    <col min="7427" max="7427" width="11.7109375" style="129" customWidth="1"/>
    <col min="7428" max="7428" width="10.7109375" style="129" customWidth="1"/>
    <col min="7429" max="7429" width="2.42578125" style="129" bestFit="1" customWidth="1"/>
    <col min="7430" max="7430" width="8.5703125" style="129" customWidth="1"/>
    <col min="7431" max="7431" width="12.42578125" style="129" customWidth="1"/>
    <col min="7432" max="7432" width="2.140625" style="129" customWidth="1"/>
    <col min="7433" max="7433" width="9.42578125" style="129" customWidth="1"/>
    <col min="7434" max="7678" width="11" style="129"/>
    <col min="7679" max="7679" width="46.7109375" style="129" bestFit="1" customWidth="1"/>
    <col min="7680" max="7680" width="11.85546875" style="129" customWidth="1"/>
    <col min="7681" max="7681" width="12.42578125" style="129" customWidth="1"/>
    <col min="7682" max="7682" width="12.5703125" style="129" customWidth="1"/>
    <col min="7683" max="7683" width="11.7109375" style="129" customWidth="1"/>
    <col min="7684" max="7684" width="10.7109375" style="129" customWidth="1"/>
    <col min="7685" max="7685" width="2.42578125" style="129" bestFit="1" customWidth="1"/>
    <col min="7686" max="7686" width="8.5703125" style="129" customWidth="1"/>
    <col min="7687" max="7687" width="12.42578125" style="129" customWidth="1"/>
    <col min="7688" max="7688" width="2.140625" style="129" customWidth="1"/>
    <col min="7689" max="7689" width="9.42578125" style="129" customWidth="1"/>
    <col min="7690" max="7934" width="11" style="129"/>
    <col min="7935" max="7935" width="46.7109375" style="129" bestFit="1" customWidth="1"/>
    <col min="7936" max="7936" width="11.85546875" style="129" customWidth="1"/>
    <col min="7937" max="7937" width="12.42578125" style="129" customWidth="1"/>
    <col min="7938" max="7938" width="12.5703125" style="129" customWidth="1"/>
    <col min="7939" max="7939" width="11.7109375" style="129" customWidth="1"/>
    <col min="7940" max="7940" width="10.7109375" style="129" customWidth="1"/>
    <col min="7941" max="7941" width="2.42578125" style="129" bestFit="1" customWidth="1"/>
    <col min="7942" max="7942" width="8.5703125" style="129" customWidth="1"/>
    <col min="7943" max="7943" width="12.42578125" style="129" customWidth="1"/>
    <col min="7944" max="7944" width="2.140625" style="129" customWidth="1"/>
    <col min="7945" max="7945" width="9.42578125" style="129" customWidth="1"/>
    <col min="7946" max="8190" width="11" style="129"/>
    <col min="8191" max="8191" width="46.7109375" style="129" bestFit="1" customWidth="1"/>
    <col min="8192" max="8192" width="11.85546875" style="129" customWidth="1"/>
    <col min="8193" max="8193" width="12.42578125" style="129" customWidth="1"/>
    <col min="8194" max="8194" width="12.5703125" style="129" customWidth="1"/>
    <col min="8195" max="8195" width="11.7109375" style="129" customWidth="1"/>
    <col min="8196" max="8196" width="10.7109375" style="129" customWidth="1"/>
    <col min="8197" max="8197" width="2.42578125" style="129" bestFit="1" customWidth="1"/>
    <col min="8198" max="8198" width="8.5703125" style="129" customWidth="1"/>
    <col min="8199" max="8199" width="12.42578125" style="129" customWidth="1"/>
    <col min="8200" max="8200" width="2.140625" style="129" customWidth="1"/>
    <col min="8201" max="8201" width="9.42578125" style="129" customWidth="1"/>
    <col min="8202" max="8446" width="11" style="129"/>
    <col min="8447" max="8447" width="46.7109375" style="129" bestFit="1" customWidth="1"/>
    <col min="8448" max="8448" width="11.85546875" style="129" customWidth="1"/>
    <col min="8449" max="8449" width="12.42578125" style="129" customWidth="1"/>
    <col min="8450" max="8450" width="12.5703125" style="129" customWidth="1"/>
    <col min="8451" max="8451" width="11.7109375" style="129" customWidth="1"/>
    <col min="8452" max="8452" width="10.7109375" style="129" customWidth="1"/>
    <col min="8453" max="8453" width="2.42578125" style="129" bestFit="1" customWidth="1"/>
    <col min="8454" max="8454" width="8.5703125" style="129" customWidth="1"/>
    <col min="8455" max="8455" width="12.42578125" style="129" customWidth="1"/>
    <col min="8456" max="8456" width="2.140625" style="129" customWidth="1"/>
    <col min="8457" max="8457" width="9.42578125" style="129" customWidth="1"/>
    <col min="8458" max="8702" width="11" style="129"/>
    <col min="8703" max="8703" width="46.7109375" style="129" bestFit="1" customWidth="1"/>
    <col min="8704" max="8704" width="11.85546875" style="129" customWidth="1"/>
    <col min="8705" max="8705" width="12.42578125" style="129" customWidth="1"/>
    <col min="8706" max="8706" width="12.5703125" style="129" customWidth="1"/>
    <col min="8707" max="8707" width="11.7109375" style="129" customWidth="1"/>
    <col min="8708" max="8708" width="10.7109375" style="129" customWidth="1"/>
    <col min="8709" max="8709" width="2.42578125" style="129" bestFit="1" customWidth="1"/>
    <col min="8710" max="8710" width="8.5703125" style="129" customWidth="1"/>
    <col min="8711" max="8711" width="12.42578125" style="129" customWidth="1"/>
    <col min="8712" max="8712" width="2.140625" style="129" customWidth="1"/>
    <col min="8713" max="8713" width="9.42578125" style="129" customWidth="1"/>
    <col min="8714" max="8958" width="11" style="129"/>
    <col min="8959" max="8959" width="46.7109375" style="129" bestFit="1" customWidth="1"/>
    <col min="8960" max="8960" width="11.85546875" style="129" customWidth="1"/>
    <col min="8961" max="8961" width="12.42578125" style="129" customWidth="1"/>
    <col min="8962" max="8962" width="12.5703125" style="129" customWidth="1"/>
    <col min="8963" max="8963" width="11.7109375" style="129" customWidth="1"/>
    <col min="8964" max="8964" width="10.7109375" style="129" customWidth="1"/>
    <col min="8965" max="8965" width="2.42578125" style="129" bestFit="1" customWidth="1"/>
    <col min="8966" max="8966" width="8.5703125" style="129" customWidth="1"/>
    <col min="8967" max="8967" width="12.42578125" style="129" customWidth="1"/>
    <col min="8968" max="8968" width="2.140625" style="129" customWidth="1"/>
    <col min="8969" max="8969" width="9.42578125" style="129" customWidth="1"/>
    <col min="8970" max="9214" width="11" style="129"/>
    <col min="9215" max="9215" width="46.7109375" style="129" bestFit="1" customWidth="1"/>
    <col min="9216" max="9216" width="11.85546875" style="129" customWidth="1"/>
    <col min="9217" max="9217" width="12.42578125" style="129" customWidth="1"/>
    <col min="9218" max="9218" width="12.5703125" style="129" customWidth="1"/>
    <col min="9219" max="9219" width="11.7109375" style="129" customWidth="1"/>
    <col min="9220" max="9220" width="10.7109375" style="129" customWidth="1"/>
    <col min="9221" max="9221" width="2.42578125" style="129" bestFit="1" customWidth="1"/>
    <col min="9222" max="9222" width="8.5703125" style="129" customWidth="1"/>
    <col min="9223" max="9223" width="12.42578125" style="129" customWidth="1"/>
    <col min="9224" max="9224" width="2.140625" style="129" customWidth="1"/>
    <col min="9225" max="9225" width="9.42578125" style="129" customWidth="1"/>
    <col min="9226" max="9470" width="11" style="129"/>
    <col min="9471" max="9471" width="46.7109375" style="129" bestFit="1" customWidth="1"/>
    <col min="9472" max="9472" width="11.85546875" style="129" customWidth="1"/>
    <col min="9473" max="9473" width="12.42578125" style="129" customWidth="1"/>
    <col min="9474" max="9474" width="12.5703125" style="129" customWidth="1"/>
    <col min="9475" max="9475" width="11.7109375" style="129" customWidth="1"/>
    <col min="9476" max="9476" width="10.7109375" style="129" customWidth="1"/>
    <col min="9477" max="9477" width="2.42578125" style="129" bestFit="1" customWidth="1"/>
    <col min="9478" max="9478" width="8.5703125" style="129" customWidth="1"/>
    <col min="9479" max="9479" width="12.42578125" style="129" customWidth="1"/>
    <col min="9480" max="9480" width="2.140625" style="129" customWidth="1"/>
    <col min="9481" max="9481" width="9.42578125" style="129" customWidth="1"/>
    <col min="9482" max="9726" width="11" style="129"/>
    <col min="9727" max="9727" width="46.7109375" style="129" bestFit="1" customWidth="1"/>
    <col min="9728" max="9728" width="11.85546875" style="129" customWidth="1"/>
    <col min="9729" max="9729" width="12.42578125" style="129" customWidth="1"/>
    <col min="9730" max="9730" width="12.5703125" style="129" customWidth="1"/>
    <col min="9731" max="9731" width="11.7109375" style="129" customWidth="1"/>
    <col min="9732" max="9732" width="10.7109375" style="129" customWidth="1"/>
    <col min="9733" max="9733" width="2.42578125" style="129" bestFit="1" customWidth="1"/>
    <col min="9734" max="9734" width="8.5703125" style="129" customWidth="1"/>
    <col min="9735" max="9735" width="12.42578125" style="129" customWidth="1"/>
    <col min="9736" max="9736" width="2.140625" style="129" customWidth="1"/>
    <col min="9737" max="9737" width="9.42578125" style="129" customWidth="1"/>
    <col min="9738" max="9982" width="11" style="129"/>
    <col min="9983" max="9983" width="46.7109375" style="129" bestFit="1" customWidth="1"/>
    <col min="9984" max="9984" width="11.85546875" style="129" customWidth="1"/>
    <col min="9985" max="9985" width="12.42578125" style="129" customWidth="1"/>
    <col min="9986" max="9986" width="12.5703125" style="129" customWidth="1"/>
    <col min="9987" max="9987" width="11.7109375" style="129" customWidth="1"/>
    <col min="9988" max="9988" width="10.7109375" style="129" customWidth="1"/>
    <col min="9989" max="9989" width="2.42578125" style="129" bestFit="1" customWidth="1"/>
    <col min="9990" max="9990" width="8.5703125" style="129" customWidth="1"/>
    <col min="9991" max="9991" width="12.42578125" style="129" customWidth="1"/>
    <col min="9992" max="9992" width="2.140625" style="129" customWidth="1"/>
    <col min="9993" max="9993" width="9.42578125" style="129" customWidth="1"/>
    <col min="9994" max="10238" width="11" style="129"/>
    <col min="10239" max="10239" width="46.7109375" style="129" bestFit="1" customWidth="1"/>
    <col min="10240" max="10240" width="11.85546875" style="129" customWidth="1"/>
    <col min="10241" max="10241" width="12.42578125" style="129" customWidth="1"/>
    <col min="10242" max="10242" width="12.5703125" style="129" customWidth="1"/>
    <col min="10243" max="10243" width="11.7109375" style="129" customWidth="1"/>
    <col min="10244" max="10244" width="10.7109375" style="129" customWidth="1"/>
    <col min="10245" max="10245" width="2.42578125" style="129" bestFit="1" customWidth="1"/>
    <col min="10246" max="10246" width="8.5703125" style="129" customWidth="1"/>
    <col min="10247" max="10247" width="12.42578125" style="129" customWidth="1"/>
    <col min="10248" max="10248" width="2.140625" style="129" customWidth="1"/>
    <col min="10249" max="10249" width="9.42578125" style="129" customWidth="1"/>
    <col min="10250" max="10494" width="11" style="129"/>
    <col min="10495" max="10495" width="46.7109375" style="129" bestFit="1" customWidth="1"/>
    <col min="10496" max="10496" width="11.85546875" style="129" customWidth="1"/>
    <col min="10497" max="10497" width="12.42578125" style="129" customWidth="1"/>
    <col min="10498" max="10498" width="12.5703125" style="129" customWidth="1"/>
    <col min="10499" max="10499" width="11.7109375" style="129" customWidth="1"/>
    <col min="10500" max="10500" width="10.7109375" style="129" customWidth="1"/>
    <col min="10501" max="10501" width="2.42578125" style="129" bestFit="1" customWidth="1"/>
    <col min="10502" max="10502" width="8.5703125" style="129" customWidth="1"/>
    <col min="10503" max="10503" width="12.42578125" style="129" customWidth="1"/>
    <col min="10504" max="10504" width="2.140625" style="129" customWidth="1"/>
    <col min="10505" max="10505" width="9.42578125" style="129" customWidth="1"/>
    <col min="10506" max="10750" width="11" style="129"/>
    <col min="10751" max="10751" width="46.7109375" style="129" bestFit="1" customWidth="1"/>
    <col min="10752" max="10752" width="11.85546875" style="129" customWidth="1"/>
    <col min="10753" max="10753" width="12.42578125" style="129" customWidth="1"/>
    <col min="10754" max="10754" width="12.5703125" style="129" customWidth="1"/>
    <col min="10755" max="10755" width="11.7109375" style="129" customWidth="1"/>
    <col min="10756" max="10756" width="10.7109375" style="129" customWidth="1"/>
    <col min="10757" max="10757" width="2.42578125" style="129" bestFit="1" customWidth="1"/>
    <col min="10758" max="10758" width="8.5703125" style="129" customWidth="1"/>
    <col min="10759" max="10759" width="12.42578125" style="129" customWidth="1"/>
    <col min="10760" max="10760" width="2.140625" style="129" customWidth="1"/>
    <col min="10761" max="10761" width="9.42578125" style="129" customWidth="1"/>
    <col min="10762" max="11006" width="11" style="129"/>
    <col min="11007" max="11007" width="46.7109375" style="129" bestFit="1" customWidth="1"/>
    <col min="11008" max="11008" width="11.85546875" style="129" customWidth="1"/>
    <col min="11009" max="11009" width="12.42578125" style="129" customWidth="1"/>
    <col min="11010" max="11010" width="12.5703125" style="129" customWidth="1"/>
    <col min="11011" max="11011" width="11.7109375" style="129" customWidth="1"/>
    <col min="11012" max="11012" width="10.7109375" style="129" customWidth="1"/>
    <col min="11013" max="11013" width="2.42578125" style="129" bestFit="1" customWidth="1"/>
    <col min="11014" max="11014" width="8.5703125" style="129" customWidth="1"/>
    <col min="11015" max="11015" width="12.42578125" style="129" customWidth="1"/>
    <col min="11016" max="11016" width="2.140625" style="129" customWidth="1"/>
    <col min="11017" max="11017" width="9.42578125" style="129" customWidth="1"/>
    <col min="11018" max="11262" width="11" style="129"/>
    <col min="11263" max="11263" width="46.7109375" style="129" bestFit="1" customWidth="1"/>
    <col min="11264" max="11264" width="11.85546875" style="129" customWidth="1"/>
    <col min="11265" max="11265" width="12.42578125" style="129" customWidth="1"/>
    <col min="11266" max="11266" width="12.5703125" style="129" customWidth="1"/>
    <col min="11267" max="11267" width="11.7109375" style="129" customWidth="1"/>
    <col min="11268" max="11268" width="10.7109375" style="129" customWidth="1"/>
    <col min="11269" max="11269" width="2.42578125" style="129" bestFit="1" customWidth="1"/>
    <col min="11270" max="11270" width="8.5703125" style="129" customWidth="1"/>
    <col min="11271" max="11271" width="12.42578125" style="129" customWidth="1"/>
    <col min="11272" max="11272" width="2.140625" style="129" customWidth="1"/>
    <col min="11273" max="11273" width="9.42578125" style="129" customWidth="1"/>
    <col min="11274" max="11518" width="11" style="129"/>
    <col min="11519" max="11519" width="46.7109375" style="129" bestFit="1" customWidth="1"/>
    <col min="11520" max="11520" width="11.85546875" style="129" customWidth="1"/>
    <col min="11521" max="11521" width="12.42578125" style="129" customWidth="1"/>
    <col min="11522" max="11522" width="12.5703125" style="129" customWidth="1"/>
    <col min="11523" max="11523" width="11.7109375" style="129" customWidth="1"/>
    <col min="11524" max="11524" width="10.7109375" style="129" customWidth="1"/>
    <col min="11525" max="11525" width="2.42578125" style="129" bestFit="1" customWidth="1"/>
    <col min="11526" max="11526" width="8.5703125" style="129" customWidth="1"/>
    <col min="11527" max="11527" width="12.42578125" style="129" customWidth="1"/>
    <col min="11528" max="11528" width="2.140625" style="129" customWidth="1"/>
    <col min="11529" max="11529" width="9.42578125" style="129" customWidth="1"/>
    <col min="11530" max="11774" width="11" style="129"/>
    <col min="11775" max="11775" width="46.7109375" style="129" bestFit="1" customWidth="1"/>
    <col min="11776" max="11776" width="11.85546875" style="129" customWidth="1"/>
    <col min="11777" max="11777" width="12.42578125" style="129" customWidth="1"/>
    <col min="11778" max="11778" width="12.5703125" style="129" customWidth="1"/>
    <col min="11779" max="11779" width="11.7109375" style="129" customWidth="1"/>
    <col min="11780" max="11780" width="10.7109375" style="129" customWidth="1"/>
    <col min="11781" max="11781" width="2.42578125" style="129" bestFit="1" customWidth="1"/>
    <col min="11782" max="11782" width="8.5703125" style="129" customWidth="1"/>
    <col min="11783" max="11783" width="12.42578125" style="129" customWidth="1"/>
    <col min="11784" max="11784" width="2.140625" style="129" customWidth="1"/>
    <col min="11785" max="11785" width="9.42578125" style="129" customWidth="1"/>
    <col min="11786" max="12030" width="11" style="129"/>
    <col min="12031" max="12031" width="46.7109375" style="129" bestFit="1" customWidth="1"/>
    <col min="12032" max="12032" width="11.85546875" style="129" customWidth="1"/>
    <col min="12033" max="12033" width="12.42578125" style="129" customWidth="1"/>
    <col min="12034" max="12034" width="12.5703125" style="129" customWidth="1"/>
    <col min="12035" max="12035" width="11.7109375" style="129" customWidth="1"/>
    <col min="12036" max="12036" width="10.7109375" style="129" customWidth="1"/>
    <col min="12037" max="12037" width="2.42578125" style="129" bestFit="1" customWidth="1"/>
    <col min="12038" max="12038" width="8.5703125" style="129" customWidth="1"/>
    <col min="12039" max="12039" width="12.42578125" style="129" customWidth="1"/>
    <col min="12040" max="12040" width="2.140625" style="129" customWidth="1"/>
    <col min="12041" max="12041" width="9.42578125" style="129" customWidth="1"/>
    <col min="12042" max="12286" width="11" style="129"/>
    <col min="12287" max="12287" width="46.7109375" style="129" bestFit="1" customWidth="1"/>
    <col min="12288" max="12288" width="11.85546875" style="129" customWidth="1"/>
    <col min="12289" max="12289" width="12.42578125" style="129" customWidth="1"/>
    <col min="12290" max="12290" width="12.5703125" style="129" customWidth="1"/>
    <col min="12291" max="12291" width="11.7109375" style="129" customWidth="1"/>
    <col min="12292" max="12292" width="10.7109375" style="129" customWidth="1"/>
    <col min="12293" max="12293" width="2.42578125" style="129" bestFit="1" customWidth="1"/>
    <col min="12294" max="12294" width="8.5703125" style="129" customWidth="1"/>
    <col min="12295" max="12295" width="12.42578125" style="129" customWidth="1"/>
    <col min="12296" max="12296" width="2.140625" style="129" customWidth="1"/>
    <col min="12297" max="12297" width="9.42578125" style="129" customWidth="1"/>
    <col min="12298" max="12542" width="11" style="129"/>
    <col min="12543" max="12543" width="46.7109375" style="129" bestFit="1" customWidth="1"/>
    <col min="12544" max="12544" width="11.85546875" style="129" customWidth="1"/>
    <col min="12545" max="12545" width="12.42578125" style="129" customWidth="1"/>
    <col min="12546" max="12546" width="12.5703125" style="129" customWidth="1"/>
    <col min="12547" max="12547" width="11.7109375" style="129" customWidth="1"/>
    <col min="12548" max="12548" width="10.7109375" style="129" customWidth="1"/>
    <col min="12549" max="12549" width="2.42578125" style="129" bestFit="1" customWidth="1"/>
    <col min="12550" max="12550" width="8.5703125" style="129" customWidth="1"/>
    <col min="12551" max="12551" width="12.42578125" style="129" customWidth="1"/>
    <col min="12552" max="12552" width="2.140625" style="129" customWidth="1"/>
    <col min="12553" max="12553" width="9.42578125" style="129" customWidth="1"/>
    <col min="12554" max="12798" width="11" style="129"/>
    <col min="12799" max="12799" width="46.7109375" style="129" bestFit="1" customWidth="1"/>
    <col min="12800" max="12800" width="11.85546875" style="129" customWidth="1"/>
    <col min="12801" max="12801" width="12.42578125" style="129" customWidth="1"/>
    <col min="12802" max="12802" width="12.5703125" style="129" customWidth="1"/>
    <col min="12803" max="12803" width="11.7109375" style="129" customWidth="1"/>
    <col min="12804" max="12804" width="10.7109375" style="129" customWidth="1"/>
    <col min="12805" max="12805" width="2.42578125" style="129" bestFit="1" customWidth="1"/>
    <col min="12806" max="12806" width="8.5703125" style="129" customWidth="1"/>
    <col min="12807" max="12807" width="12.42578125" style="129" customWidth="1"/>
    <col min="12808" max="12808" width="2.140625" style="129" customWidth="1"/>
    <col min="12809" max="12809" width="9.42578125" style="129" customWidth="1"/>
    <col min="12810" max="13054" width="11" style="129"/>
    <col min="13055" max="13055" width="46.7109375" style="129" bestFit="1" customWidth="1"/>
    <col min="13056" max="13056" width="11.85546875" style="129" customWidth="1"/>
    <col min="13057" max="13057" width="12.42578125" style="129" customWidth="1"/>
    <col min="13058" max="13058" width="12.5703125" style="129" customWidth="1"/>
    <col min="13059" max="13059" width="11.7109375" style="129" customWidth="1"/>
    <col min="13060" max="13060" width="10.7109375" style="129" customWidth="1"/>
    <col min="13061" max="13061" width="2.42578125" style="129" bestFit="1" customWidth="1"/>
    <col min="13062" max="13062" width="8.5703125" style="129" customWidth="1"/>
    <col min="13063" max="13063" width="12.42578125" style="129" customWidth="1"/>
    <col min="13064" max="13064" width="2.140625" style="129" customWidth="1"/>
    <col min="13065" max="13065" width="9.42578125" style="129" customWidth="1"/>
    <col min="13066" max="13310" width="11" style="129"/>
    <col min="13311" max="13311" width="46.7109375" style="129" bestFit="1" customWidth="1"/>
    <col min="13312" max="13312" width="11.85546875" style="129" customWidth="1"/>
    <col min="13313" max="13313" width="12.42578125" style="129" customWidth="1"/>
    <col min="13314" max="13314" width="12.5703125" style="129" customWidth="1"/>
    <col min="13315" max="13315" width="11.7109375" style="129" customWidth="1"/>
    <col min="13316" max="13316" width="10.7109375" style="129" customWidth="1"/>
    <col min="13317" max="13317" width="2.42578125" style="129" bestFit="1" customWidth="1"/>
    <col min="13318" max="13318" width="8.5703125" style="129" customWidth="1"/>
    <col min="13319" max="13319" width="12.42578125" style="129" customWidth="1"/>
    <col min="13320" max="13320" width="2.140625" style="129" customWidth="1"/>
    <col min="13321" max="13321" width="9.42578125" style="129" customWidth="1"/>
    <col min="13322" max="13566" width="11" style="129"/>
    <col min="13567" max="13567" width="46.7109375" style="129" bestFit="1" customWidth="1"/>
    <col min="13568" max="13568" width="11.85546875" style="129" customWidth="1"/>
    <col min="13569" max="13569" width="12.42578125" style="129" customWidth="1"/>
    <col min="13570" max="13570" width="12.5703125" style="129" customWidth="1"/>
    <col min="13571" max="13571" width="11.7109375" style="129" customWidth="1"/>
    <col min="13572" max="13572" width="10.7109375" style="129" customWidth="1"/>
    <col min="13573" max="13573" width="2.42578125" style="129" bestFit="1" customWidth="1"/>
    <col min="13574" max="13574" width="8.5703125" style="129" customWidth="1"/>
    <col min="13575" max="13575" width="12.42578125" style="129" customWidth="1"/>
    <col min="13576" max="13576" width="2.140625" style="129" customWidth="1"/>
    <col min="13577" max="13577" width="9.42578125" style="129" customWidth="1"/>
    <col min="13578" max="13822" width="11" style="129"/>
    <col min="13823" max="13823" width="46.7109375" style="129" bestFit="1" customWidth="1"/>
    <col min="13824" max="13824" width="11.85546875" style="129" customWidth="1"/>
    <col min="13825" max="13825" width="12.42578125" style="129" customWidth="1"/>
    <col min="13826" max="13826" width="12.5703125" style="129" customWidth="1"/>
    <col min="13827" max="13827" width="11.7109375" style="129" customWidth="1"/>
    <col min="13828" max="13828" width="10.7109375" style="129" customWidth="1"/>
    <col min="13829" max="13829" width="2.42578125" style="129" bestFit="1" customWidth="1"/>
    <col min="13830" max="13830" width="8.5703125" style="129" customWidth="1"/>
    <col min="13831" max="13831" width="12.42578125" style="129" customWidth="1"/>
    <col min="13832" max="13832" width="2.140625" style="129" customWidth="1"/>
    <col min="13833" max="13833" width="9.42578125" style="129" customWidth="1"/>
    <col min="13834" max="14078" width="11" style="129"/>
    <col min="14079" max="14079" width="46.7109375" style="129" bestFit="1" customWidth="1"/>
    <col min="14080" max="14080" width="11.85546875" style="129" customWidth="1"/>
    <col min="14081" max="14081" width="12.42578125" style="129" customWidth="1"/>
    <col min="14082" max="14082" width="12.5703125" style="129" customWidth="1"/>
    <col min="14083" max="14083" width="11.7109375" style="129" customWidth="1"/>
    <col min="14084" max="14084" width="10.7109375" style="129" customWidth="1"/>
    <col min="14085" max="14085" width="2.42578125" style="129" bestFit="1" customWidth="1"/>
    <col min="14086" max="14086" width="8.5703125" style="129" customWidth="1"/>
    <col min="14087" max="14087" width="12.42578125" style="129" customWidth="1"/>
    <col min="14088" max="14088" width="2.140625" style="129" customWidth="1"/>
    <col min="14089" max="14089" width="9.42578125" style="129" customWidth="1"/>
    <col min="14090" max="14334" width="11" style="129"/>
    <col min="14335" max="14335" width="46.7109375" style="129" bestFit="1" customWidth="1"/>
    <col min="14336" max="14336" width="11.85546875" style="129" customWidth="1"/>
    <col min="14337" max="14337" width="12.42578125" style="129" customWidth="1"/>
    <col min="14338" max="14338" width="12.5703125" style="129" customWidth="1"/>
    <col min="14339" max="14339" width="11.7109375" style="129" customWidth="1"/>
    <col min="14340" max="14340" width="10.7109375" style="129" customWidth="1"/>
    <col min="14341" max="14341" width="2.42578125" style="129" bestFit="1" customWidth="1"/>
    <col min="14342" max="14342" width="8.5703125" style="129" customWidth="1"/>
    <col min="14343" max="14343" width="12.42578125" style="129" customWidth="1"/>
    <col min="14344" max="14344" width="2.140625" style="129" customWidth="1"/>
    <col min="14345" max="14345" width="9.42578125" style="129" customWidth="1"/>
    <col min="14346" max="14590" width="11" style="129"/>
    <col min="14591" max="14591" width="46.7109375" style="129" bestFit="1" customWidth="1"/>
    <col min="14592" max="14592" width="11.85546875" style="129" customWidth="1"/>
    <col min="14593" max="14593" width="12.42578125" style="129" customWidth="1"/>
    <col min="14594" max="14594" width="12.5703125" style="129" customWidth="1"/>
    <col min="14595" max="14595" width="11.7109375" style="129" customWidth="1"/>
    <col min="14596" max="14596" width="10.7109375" style="129" customWidth="1"/>
    <col min="14597" max="14597" width="2.42578125" style="129" bestFit="1" customWidth="1"/>
    <col min="14598" max="14598" width="8.5703125" style="129" customWidth="1"/>
    <col min="14599" max="14599" width="12.42578125" style="129" customWidth="1"/>
    <col min="14600" max="14600" width="2.140625" style="129" customWidth="1"/>
    <col min="14601" max="14601" width="9.42578125" style="129" customWidth="1"/>
    <col min="14602" max="14846" width="11" style="129"/>
    <col min="14847" max="14847" width="46.7109375" style="129" bestFit="1" customWidth="1"/>
    <col min="14848" max="14848" width="11.85546875" style="129" customWidth="1"/>
    <col min="14849" max="14849" width="12.42578125" style="129" customWidth="1"/>
    <col min="14850" max="14850" width="12.5703125" style="129" customWidth="1"/>
    <col min="14851" max="14851" width="11.7109375" style="129" customWidth="1"/>
    <col min="14852" max="14852" width="10.7109375" style="129" customWidth="1"/>
    <col min="14853" max="14853" width="2.42578125" style="129" bestFit="1" customWidth="1"/>
    <col min="14854" max="14854" width="8.5703125" style="129" customWidth="1"/>
    <col min="14855" max="14855" width="12.42578125" style="129" customWidth="1"/>
    <col min="14856" max="14856" width="2.140625" style="129" customWidth="1"/>
    <col min="14857" max="14857" width="9.42578125" style="129" customWidth="1"/>
    <col min="14858" max="15102" width="11" style="129"/>
    <col min="15103" max="15103" width="46.7109375" style="129" bestFit="1" customWidth="1"/>
    <col min="15104" max="15104" width="11.85546875" style="129" customWidth="1"/>
    <col min="15105" max="15105" width="12.42578125" style="129" customWidth="1"/>
    <col min="15106" max="15106" width="12.5703125" style="129" customWidth="1"/>
    <col min="15107" max="15107" width="11.7109375" style="129" customWidth="1"/>
    <col min="15108" max="15108" width="10.7109375" style="129" customWidth="1"/>
    <col min="15109" max="15109" width="2.42578125" style="129" bestFit="1" customWidth="1"/>
    <col min="15110" max="15110" width="8.5703125" style="129" customWidth="1"/>
    <col min="15111" max="15111" width="12.42578125" style="129" customWidth="1"/>
    <col min="15112" max="15112" width="2.140625" style="129" customWidth="1"/>
    <col min="15113" max="15113" width="9.42578125" style="129" customWidth="1"/>
    <col min="15114" max="15358" width="11" style="129"/>
    <col min="15359" max="15359" width="46.7109375" style="129" bestFit="1" customWidth="1"/>
    <col min="15360" max="15360" width="11.85546875" style="129" customWidth="1"/>
    <col min="15361" max="15361" width="12.42578125" style="129" customWidth="1"/>
    <col min="15362" max="15362" width="12.5703125" style="129" customWidth="1"/>
    <col min="15363" max="15363" width="11.7109375" style="129" customWidth="1"/>
    <col min="15364" max="15364" width="10.7109375" style="129" customWidth="1"/>
    <col min="15365" max="15365" width="2.42578125" style="129" bestFit="1" customWidth="1"/>
    <col min="15366" max="15366" width="8.5703125" style="129" customWidth="1"/>
    <col min="15367" max="15367" width="12.42578125" style="129" customWidth="1"/>
    <col min="15368" max="15368" width="2.140625" style="129" customWidth="1"/>
    <col min="15369" max="15369" width="9.42578125" style="129" customWidth="1"/>
    <col min="15370" max="15614" width="11" style="129"/>
    <col min="15615" max="15615" width="46.7109375" style="129" bestFit="1" customWidth="1"/>
    <col min="15616" max="15616" width="11.85546875" style="129" customWidth="1"/>
    <col min="15617" max="15617" width="12.42578125" style="129" customWidth="1"/>
    <col min="15618" max="15618" width="12.5703125" style="129" customWidth="1"/>
    <col min="15619" max="15619" width="11.7109375" style="129" customWidth="1"/>
    <col min="15620" max="15620" width="10.7109375" style="129" customWidth="1"/>
    <col min="15621" max="15621" width="2.42578125" style="129" bestFit="1" customWidth="1"/>
    <col min="15622" max="15622" width="8.5703125" style="129" customWidth="1"/>
    <col min="15623" max="15623" width="12.42578125" style="129" customWidth="1"/>
    <col min="15624" max="15624" width="2.140625" style="129" customWidth="1"/>
    <col min="15625" max="15625" width="9.42578125" style="129" customWidth="1"/>
    <col min="15626" max="15870" width="11" style="129"/>
    <col min="15871" max="15871" width="46.7109375" style="129" bestFit="1" customWidth="1"/>
    <col min="15872" max="15872" width="11.85546875" style="129" customWidth="1"/>
    <col min="15873" max="15873" width="12.42578125" style="129" customWidth="1"/>
    <col min="15874" max="15874" width="12.5703125" style="129" customWidth="1"/>
    <col min="15875" max="15875" width="11.7109375" style="129" customWidth="1"/>
    <col min="15876" max="15876" width="10.7109375" style="129" customWidth="1"/>
    <col min="15877" max="15877" width="2.42578125" style="129" bestFit="1" customWidth="1"/>
    <col min="15878" max="15878" width="8.5703125" style="129" customWidth="1"/>
    <col min="15879" max="15879" width="12.42578125" style="129" customWidth="1"/>
    <col min="15880" max="15880" width="2.140625" style="129" customWidth="1"/>
    <col min="15881" max="15881" width="9.42578125" style="129" customWidth="1"/>
    <col min="15882" max="16126" width="11" style="129"/>
    <col min="16127" max="16127" width="46.7109375" style="129" bestFit="1" customWidth="1"/>
    <col min="16128" max="16128" width="11.85546875" style="129" customWidth="1"/>
    <col min="16129" max="16129" width="12.42578125" style="129" customWidth="1"/>
    <col min="16130" max="16130" width="12.5703125" style="129" customWidth="1"/>
    <col min="16131" max="16131" width="11.7109375" style="129" customWidth="1"/>
    <col min="16132" max="16132" width="10.7109375" style="129" customWidth="1"/>
    <col min="16133" max="16133" width="2.42578125" style="129" bestFit="1" customWidth="1"/>
    <col min="16134" max="16134" width="8.5703125" style="129" customWidth="1"/>
    <col min="16135" max="16135" width="12.42578125" style="129" customWidth="1"/>
    <col min="16136" max="16136" width="2.140625" style="129" customWidth="1"/>
    <col min="16137" max="16137" width="9.42578125" style="129" customWidth="1"/>
    <col min="16138" max="16384" width="11" style="129"/>
  </cols>
  <sheetData>
    <row r="1" spans="1:27" ht="17.100000000000001" customHeight="1">
      <c r="A1" s="2526" t="s">
        <v>344</v>
      </c>
      <c r="B1" s="2526"/>
      <c r="C1" s="2526"/>
      <c r="D1" s="2526"/>
      <c r="E1" s="2526"/>
      <c r="F1" s="2526"/>
      <c r="G1" s="2526"/>
      <c r="H1" s="2526"/>
      <c r="I1" s="2526"/>
      <c r="J1" s="2526"/>
      <c r="K1" s="2526"/>
    </row>
    <row r="2" spans="1:27" ht="17.100000000000001" customHeight="1">
      <c r="A2" s="2545" t="s">
        <v>112</v>
      </c>
      <c r="B2" s="2545"/>
      <c r="C2" s="2545"/>
      <c r="D2" s="2545"/>
      <c r="E2" s="2545"/>
      <c r="F2" s="2545"/>
      <c r="G2" s="2545"/>
      <c r="H2" s="2545"/>
      <c r="I2" s="2545"/>
      <c r="J2" s="2545"/>
      <c r="K2" s="2545"/>
    </row>
    <row r="3" spans="1:27" ht="17.100000000000001" customHeight="1">
      <c r="A3" s="2545" t="s">
        <v>291</v>
      </c>
      <c r="B3" s="2545"/>
      <c r="C3" s="2545"/>
      <c r="D3" s="2545"/>
      <c r="E3" s="2545"/>
      <c r="F3" s="2545"/>
      <c r="G3" s="2545"/>
      <c r="H3" s="2545"/>
      <c r="I3" s="2545"/>
      <c r="J3" s="2545"/>
      <c r="K3" s="2545"/>
    </row>
    <row r="4" spans="1:27" ht="17.100000000000001" customHeight="1" thickBot="1">
      <c r="E4" s="214"/>
      <c r="I4" s="2528" t="s">
        <v>1</v>
      </c>
      <c r="J4" s="2528"/>
      <c r="K4" s="2528"/>
    </row>
    <row r="5" spans="1:27" ht="18" customHeight="1" thickTop="1">
      <c r="A5" s="2546" t="s">
        <v>46</v>
      </c>
      <c r="B5" s="2543">
        <v>2018</v>
      </c>
      <c r="C5" s="2544"/>
      <c r="D5" s="2543">
        <v>2019</v>
      </c>
      <c r="E5" s="2544"/>
      <c r="F5" s="2531" t="s">
        <v>289</v>
      </c>
      <c r="G5" s="2532"/>
      <c r="H5" s="2532"/>
      <c r="I5" s="2532"/>
      <c r="J5" s="2532"/>
      <c r="K5" s="2533"/>
    </row>
    <row r="6" spans="1:27" ht="15.75">
      <c r="A6" s="2547"/>
      <c r="B6" s="2548" t="s">
        <v>288</v>
      </c>
      <c r="C6" s="2548" t="s">
        <v>287</v>
      </c>
      <c r="D6" s="2548" t="s">
        <v>286</v>
      </c>
      <c r="E6" s="2548" t="s">
        <v>285</v>
      </c>
      <c r="F6" s="2534" t="s">
        <v>44</v>
      </c>
      <c r="G6" s="2535"/>
      <c r="H6" s="2536"/>
      <c r="I6" s="2535" t="s">
        <v>56</v>
      </c>
      <c r="J6" s="2535"/>
      <c r="K6" s="2537"/>
    </row>
    <row r="7" spans="1:27" ht="15.75">
      <c r="A7" s="2547"/>
      <c r="B7" s="2549"/>
      <c r="C7" s="2549"/>
      <c r="D7" s="2549"/>
      <c r="E7" s="2549"/>
      <c r="F7" s="249" t="s">
        <v>2</v>
      </c>
      <c r="G7" s="247" t="s">
        <v>119</v>
      </c>
      <c r="H7" s="186" t="s">
        <v>284</v>
      </c>
      <c r="I7" s="248" t="s">
        <v>2</v>
      </c>
      <c r="J7" s="247" t="s">
        <v>119</v>
      </c>
      <c r="K7" s="185" t="s">
        <v>284</v>
      </c>
    </row>
    <row r="8" spans="1:27" ht="18" customHeight="1">
      <c r="A8" s="241" t="s">
        <v>343</v>
      </c>
      <c r="B8" s="240">
        <v>1020106.3194269199</v>
      </c>
      <c r="C8" s="240">
        <v>955897.7141508999</v>
      </c>
      <c r="D8" s="240">
        <v>937051.61449491803</v>
      </c>
      <c r="E8" s="240">
        <v>983714.70955206011</v>
      </c>
      <c r="F8" s="239">
        <v>-64208.605276020011</v>
      </c>
      <c r="G8" s="238"/>
      <c r="H8" s="237">
        <v>-6.2943052163515087</v>
      </c>
      <c r="I8" s="236">
        <v>46663.095057142084</v>
      </c>
      <c r="J8" s="246"/>
      <c r="K8" s="234">
        <v>4.979778523971067</v>
      </c>
      <c r="M8" s="134"/>
      <c r="N8" s="134"/>
      <c r="P8" s="134"/>
      <c r="Q8" s="134"/>
      <c r="R8" s="134"/>
      <c r="T8" s="134"/>
      <c r="U8" s="134"/>
      <c r="V8" s="134"/>
      <c r="W8" s="134"/>
      <c r="X8" s="134"/>
      <c r="Y8" s="134"/>
      <c r="Z8" s="134"/>
      <c r="AA8" s="134"/>
    </row>
    <row r="9" spans="1:27" ht="18" customHeight="1">
      <c r="A9" s="164" t="s">
        <v>342</v>
      </c>
      <c r="B9" s="161">
        <v>28078.52314474</v>
      </c>
      <c r="C9" s="161">
        <v>29472.721858060002</v>
      </c>
      <c r="D9" s="161">
        <v>31837.00129041</v>
      </c>
      <c r="E9" s="161">
        <v>34275.516488779998</v>
      </c>
      <c r="F9" s="160">
        <v>1394.1987133200018</v>
      </c>
      <c r="G9" s="242"/>
      <c r="H9" s="159">
        <v>4.9653562836376581</v>
      </c>
      <c r="I9" s="158">
        <v>2438.515198369998</v>
      </c>
      <c r="J9" s="157"/>
      <c r="K9" s="156">
        <v>7.6593746255384048</v>
      </c>
      <c r="M9" s="134"/>
      <c r="N9" s="134"/>
      <c r="P9" s="134"/>
      <c r="Q9" s="134"/>
      <c r="R9" s="134"/>
      <c r="T9" s="134"/>
      <c r="U9" s="134"/>
      <c r="V9" s="134"/>
      <c r="W9" s="134"/>
      <c r="X9" s="134"/>
      <c r="Y9" s="134"/>
      <c r="Z9" s="134"/>
      <c r="AA9" s="134"/>
    </row>
    <row r="10" spans="1:27" ht="18" customHeight="1">
      <c r="A10" s="164" t="s">
        <v>341</v>
      </c>
      <c r="B10" s="161">
        <v>165.14273</v>
      </c>
      <c r="C10" s="161">
        <v>760.79769999999985</v>
      </c>
      <c r="D10" s="161">
        <v>349.93385473200004</v>
      </c>
      <c r="E10" s="161">
        <v>657.682411</v>
      </c>
      <c r="F10" s="160">
        <v>595.65496999999982</v>
      </c>
      <c r="G10" s="242"/>
      <c r="H10" s="159">
        <v>360.69100347317732</v>
      </c>
      <c r="I10" s="158">
        <v>307.74855626799996</v>
      </c>
      <c r="J10" s="157"/>
      <c r="K10" s="156">
        <v>87.944779307990061</v>
      </c>
      <c r="M10" s="134"/>
      <c r="N10" s="134"/>
      <c r="P10" s="134"/>
      <c r="Q10" s="134"/>
      <c r="R10" s="134"/>
      <c r="T10" s="134"/>
      <c r="U10" s="134"/>
      <c r="V10" s="134"/>
      <c r="W10" s="134"/>
      <c r="X10" s="134"/>
      <c r="Y10" s="134"/>
      <c r="Z10" s="134"/>
      <c r="AA10" s="134"/>
    </row>
    <row r="11" spans="1:27" ht="18" customHeight="1">
      <c r="A11" s="164" t="s">
        <v>340</v>
      </c>
      <c r="B11" s="161">
        <v>2466.3372199999999</v>
      </c>
      <c r="C11" s="161">
        <v>2527.5565999999999</v>
      </c>
      <c r="D11" s="161">
        <v>2420.7545448560004</v>
      </c>
      <c r="E11" s="161">
        <v>2496.381218</v>
      </c>
      <c r="F11" s="160">
        <v>61.219380000000001</v>
      </c>
      <c r="G11" s="242"/>
      <c r="H11" s="159">
        <v>2.4821982778170133</v>
      </c>
      <c r="I11" s="158">
        <v>75.626673143999597</v>
      </c>
      <c r="J11" s="157"/>
      <c r="K11" s="156">
        <v>3.1240950597285062</v>
      </c>
      <c r="M11" s="134"/>
      <c r="N11" s="134"/>
      <c r="P11" s="134"/>
      <c r="Q11" s="134"/>
      <c r="R11" s="134"/>
      <c r="T11" s="134"/>
      <c r="U11" s="134"/>
      <c r="V11" s="134"/>
      <c r="W11" s="134"/>
      <c r="X11" s="134"/>
      <c r="Y11" s="134"/>
      <c r="Z11" s="134"/>
      <c r="AA11" s="134"/>
    </row>
    <row r="12" spans="1:27" ht="18" customHeight="1">
      <c r="A12" s="164" t="s">
        <v>339</v>
      </c>
      <c r="B12" s="161">
        <v>989396.31633217994</v>
      </c>
      <c r="C12" s="161">
        <v>923136.63799283991</v>
      </c>
      <c r="D12" s="161">
        <v>902443.92480491998</v>
      </c>
      <c r="E12" s="161">
        <v>946285.1294342801</v>
      </c>
      <c r="F12" s="160">
        <v>-66259.678339340026</v>
      </c>
      <c r="G12" s="242"/>
      <c r="H12" s="159">
        <v>-6.6969804966500401</v>
      </c>
      <c r="I12" s="158">
        <v>43841.204629360116</v>
      </c>
      <c r="J12" s="157"/>
      <c r="K12" s="156">
        <v>4.8580530517546787</v>
      </c>
      <c r="M12" s="134"/>
      <c r="N12" s="134"/>
      <c r="P12" s="134"/>
      <c r="Q12" s="134"/>
      <c r="R12" s="134"/>
      <c r="T12" s="134"/>
      <c r="U12" s="134"/>
      <c r="V12" s="134"/>
      <c r="W12" s="134"/>
      <c r="X12" s="134"/>
      <c r="Y12" s="134"/>
      <c r="Z12" s="134"/>
      <c r="AA12" s="134"/>
    </row>
    <row r="13" spans="1:27" ht="18" customHeight="1">
      <c r="A13" s="241" t="s">
        <v>338</v>
      </c>
      <c r="B13" s="240">
        <v>74587.505888879998</v>
      </c>
      <c r="C13" s="240">
        <v>67336.298835880007</v>
      </c>
      <c r="D13" s="240">
        <v>65313.205413880001</v>
      </c>
      <c r="E13" s="240">
        <v>63521.199495879991</v>
      </c>
      <c r="F13" s="239">
        <v>-7251.207052999991</v>
      </c>
      <c r="G13" s="238"/>
      <c r="H13" s="237">
        <v>-9.7217449043044741</v>
      </c>
      <c r="I13" s="236">
        <v>-1792.0059180000098</v>
      </c>
      <c r="J13" s="243"/>
      <c r="K13" s="234">
        <v>-2.7437114847515702</v>
      </c>
      <c r="M13" s="134"/>
      <c r="N13" s="134"/>
      <c r="P13" s="134"/>
      <c r="Q13" s="134"/>
      <c r="R13" s="134"/>
      <c r="T13" s="134"/>
      <c r="U13" s="134"/>
      <c r="V13" s="134"/>
      <c r="W13" s="134"/>
      <c r="X13" s="134"/>
      <c r="Y13" s="134"/>
      <c r="Z13" s="134"/>
      <c r="AA13" s="134"/>
    </row>
    <row r="14" spans="1:27" ht="18" customHeight="1">
      <c r="A14" s="164" t="s">
        <v>337</v>
      </c>
      <c r="B14" s="161">
        <v>26119.902674249999</v>
      </c>
      <c r="C14" s="161">
        <v>20074.89516425</v>
      </c>
      <c r="D14" s="161">
        <v>18473.102742250001</v>
      </c>
      <c r="E14" s="161">
        <v>16669.896824250001</v>
      </c>
      <c r="F14" s="160">
        <v>-6045.0075099999995</v>
      </c>
      <c r="G14" s="242"/>
      <c r="H14" s="159">
        <v>-23.143300284803125</v>
      </c>
      <c r="I14" s="158">
        <v>-1803.2059179999997</v>
      </c>
      <c r="J14" s="157"/>
      <c r="K14" s="156">
        <v>-9.7612509558335923</v>
      </c>
      <c r="M14" s="134"/>
      <c r="N14" s="134"/>
      <c r="P14" s="134"/>
      <c r="Q14" s="134"/>
      <c r="R14" s="134"/>
      <c r="T14" s="134"/>
      <c r="U14" s="134"/>
      <c r="V14" s="134"/>
      <c r="W14" s="134"/>
      <c r="X14" s="134"/>
      <c r="Y14" s="134"/>
      <c r="Z14" s="134"/>
      <c r="AA14" s="134"/>
    </row>
    <row r="15" spans="1:27" ht="18" customHeight="1">
      <c r="A15" s="164" t="s">
        <v>336</v>
      </c>
      <c r="B15" s="161">
        <v>45287</v>
      </c>
      <c r="C15" s="161">
        <v>44032.5</v>
      </c>
      <c r="D15" s="161">
        <v>44032.5</v>
      </c>
      <c r="E15" s="161">
        <v>44032.5</v>
      </c>
      <c r="F15" s="160">
        <v>-1254.5</v>
      </c>
      <c r="G15" s="242"/>
      <c r="H15" s="159">
        <v>-2.7701106277739749</v>
      </c>
      <c r="I15" s="158">
        <v>0</v>
      </c>
      <c r="J15" s="157"/>
      <c r="K15" s="156">
        <v>0</v>
      </c>
      <c r="M15" s="134"/>
      <c r="N15" s="134"/>
      <c r="P15" s="134"/>
      <c r="Q15" s="134"/>
      <c r="R15" s="134"/>
      <c r="T15" s="134"/>
      <c r="U15" s="134"/>
      <c r="V15" s="134"/>
      <c r="W15" s="134"/>
      <c r="X15" s="134"/>
      <c r="Y15" s="134"/>
      <c r="Z15" s="134"/>
      <c r="AA15" s="134"/>
    </row>
    <row r="16" spans="1:27" ht="18" customHeight="1">
      <c r="A16" s="164" t="s">
        <v>335</v>
      </c>
      <c r="B16" s="161">
        <v>3180.6032146299985</v>
      </c>
      <c r="C16" s="161">
        <v>3228.9036716299961</v>
      </c>
      <c r="D16" s="161">
        <v>2807.6026716299966</v>
      </c>
      <c r="E16" s="161">
        <v>2818.8026716299937</v>
      </c>
      <c r="F16" s="160">
        <v>48.30045699999755</v>
      </c>
      <c r="G16" s="242"/>
      <c r="H16" s="159">
        <v>1.518594233251958</v>
      </c>
      <c r="I16" s="158">
        <v>11.19999999999709</v>
      </c>
      <c r="J16" s="157"/>
      <c r="K16" s="156">
        <v>0.39891684507818048</v>
      </c>
      <c r="M16" s="134"/>
      <c r="N16" s="134"/>
      <c r="P16" s="134"/>
      <c r="Q16" s="134"/>
      <c r="R16" s="134"/>
      <c r="T16" s="134"/>
      <c r="U16" s="134"/>
      <c r="V16" s="134"/>
      <c r="W16" s="134"/>
      <c r="X16" s="134"/>
      <c r="Y16" s="134"/>
      <c r="Z16" s="134"/>
      <c r="AA16" s="134"/>
    </row>
    <row r="17" spans="1:27" ht="18" customHeight="1">
      <c r="A17" s="164" t="s">
        <v>334</v>
      </c>
      <c r="B17" s="161">
        <v>0</v>
      </c>
      <c r="C17" s="161">
        <v>0</v>
      </c>
      <c r="D17" s="161">
        <v>0</v>
      </c>
      <c r="E17" s="161">
        <v>0</v>
      </c>
      <c r="F17" s="160">
        <v>0</v>
      </c>
      <c r="G17" s="242"/>
      <c r="H17" s="159"/>
      <c r="I17" s="158">
        <v>0</v>
      </c>
      <c r="J17" s="157"/>
      <c r="K17" s="156"/>
      <c r="M17" s="134"/>
      <c r="N17" s="134"/>
      <c r="P17" s="134"/>
      <c r="Q17" s="134"/>
      <c r="R17" s="134"/>
      <c r="T17" s="134"/>
      <c r="U17" s="134"/>
      <c r="V17" s="134"/>
      <c r="W17" s="134"/>
      <c r="X17" s="134"/>
      <c r="Y17" s="134"/>
      <c r="Z17" s="134"/>
      <c r="AA17" s="134"/>
    </row>
    <row r="18" spans="1:27" ht="18" customHeight="1">
      <c r="A18" s="245" t="s">
        <v>333</v>
      </c>
      <c r="B18" s="240">
        <v>31</v>
      </c>
      <c r="C18" s="240">
        <v>31</v>
      </c>
      <c r="D18" s="240">
        <v>31</v>
      </c>
      <c r="E18" s="240">
        <v>31</v>
      </c>
      <c r="F18" s="239">
        <v>0</v>
      </c>
      <c r="G18" s="238"/>
      <c r="H18" s="237">
        <v>0</v>
      </c>
      <c r="I18" s="236">
        <v>0</v>
      </c>
      <c r="J18" s="243"/>
      <c r="K18" s="234">
        <v>0</v>
      </c>
      <c r="M18" s="134"/>
      <c r="N18" s="134"/>
      <c r="P18" s="134"/>
      <c r="Q18" s="134"/>
      <c r="R18" s="134"/>
      <c r="T18" s="134"/>
      <c r="U18" s="134"/>
      <c r="V18" s="134"/>
      <c r="W18" s="134"/>
      <c r="X18" s="134"/>
      <c r="Y18" s="134"/>
      <c r="Z18" s="134"/>
      <c r="AA18" s="134"/>
    </row>
    <row r="19" spans="1:27" ht="18" customHeight="1">
      <c r="A19" s="241" t="s">
        <v>332</v>
      </c>
      <c r="B19" s="240">
        <v>2795.6894597300002</v>
      </c>
      <c r="C19" s="240">
        <v>1868.9954619999996</v>
      </c>
      <c r="D19" s="240">
        <v>577.71908449999989</v>
      </c>
      <c r="E19" s="240">
        <v>577.71908449999989</v>
      </c>
      <c r="F19" s="239">
        <v>-926.69399773000055</v>
      </c>
      <c r="G19" s="238"/>
      <c r="H19" s="237">
        <v>-33.147243679185245</v>
      </c>
      <c r="I19" s="236">
        <v>0</v>
      </c>
      <c r="J19" s="243"/>
      <c r="K19" s="234">
        <v>0</v>
      </c>
      <c r="M19" s="134"/>
      <c r="N19" s="134"/>
      <c r="P19" s="134"/>
      <c r="Q19" s="134"/>
      <c r="R19" s="134"/>
      <c r="T19" s="134"/>
      <c r="U19" s="134"/>
      <c r="V19" s="134"/>
      <c r="W19" s="134"/>
      <c r="X19" s="134"/>
      <c r="Y19" s="134"/>
      <c r="Z19" s="134"/>
      <c r="AA19" s="134"/>
    </row>
    <row r="20" spans="1:27" ht="18" customHeight="1">
      <c r="A20" s="164" t="s">
        <v>331</v>
      </c>
      <c r="B20" s="161">
        <v>2779.6894597300002</v>
      </c>
      <c r="C20" s="161">
        <v>1868.9954619999996</v>
      </c>
      <c r="D20" s="161">
        <v>577.71908449999989</v>
      </c>
      <c r="E20" s="161">
        <v>577.71908449999989</v>
      </c>
      <c r="F20" s="160">
        <v>-910.69399773000055</v>
      </c>
      <c r="G20" s="242"/>
      <c r="H20" s="159">
        <v>-32.76243662910673</v>
      </c>
      <c r="I20" s="158">
        <v>0</v>
      </c>
      <c r="J20" s="157"/>
      <c r="K20" s="156">
        <v>0</v>
      </c>
      <c r="M20" s="134"/>
      <c r="N20" s="134"/>
      <c r="P20" s="134"/>
      <c r="Q20" s="134"/>
      <c r="R20" s="134"/>
      <c r="T20" s="134"/>
      <c r="U20" s="134"/>
      <c r="V20" s="134"/>
      <c r="W20" s="134"/>
      <c r="X20" s="134"/>
      <c r="Y20" s="134"/>
      <c r="Z20" s="134"/>
      <c r="AA20" s="134"/>
    </row>
    <row r="21" spans="1:27" ht="18" customHeight="1">
      <c r="A21" s="164" t="s">
        <v>330</v>
      </c>
      <c r="B21" s="161">
        <v>16</v>
      </c>
      <c r="C21" s="161">
        <v>0</v>
      </c>
      <c r="D21" s="161">
        <v>0</v>
      </c>
      <c r="E21" s="161">
        <v>0</v>
      </c>
      <c r="F21" s="160">
        <v>-16</v>
      </c>
      <c r="G21" s="242"/>
      <c r="H21" s="159">
        <v>-100</v>
      </c>
      <c r="I21" s="158">
        <v>0</v>
      </c>
      <c r="J21" s="157"/>
      <c r="K21" s="156"/>
      <c r="M21" s="134"/>
      <c r="N21" s="134"/>
      <c r="P21" s="134"/>
      <c r="Q21" s="134"/>
      <c r="R21" s="134"/>
      <c r="T21" s="134"/>
      <c r="U21" s="134"/>
      <c r="V21" s="134"/>
      <c r="W21" s="134"/>
      <c r="X21" s="134"/>
      <c r="Y21" s="134"/>
      <c r="Z21" s="134"/>
      <c r="AA21" s="134"/>
    </row>
    <row r="22" spans="1:27" ht="18" customHeight="1">
      <c r="A22" s="241" t="s">
        <v>329</v>
      </c>
      <c r="B22" s="240">
        <v>12230.303400999999</v>
      </c>
      <c r="C22" s="240">
        <v>16698.941264419998</v>
      </c>
      <c r="D22" s="240">
        <v>22904.790410080001</v>
      </c>
      <c r="E22" s="240">
        <v>17507.4770847</v>
      </c>
      <c r="F22" s="239">
        <v>4468.6378634199991</v>
      </c>
      <c r="G22" s="238"/>
      <c r="H22" s="237">
        <v>36.537424435886237</v>
      </c>
      <c r="I22" s="236">
        <v>-5397.3133253800006</v>
      </c>
      <c r="J22" s="243"/>
      <c r="K22" s="234">
        <v>-23.564124485525685</v>
      </c>
      <c r="M22" s="134"/>
      <c r="N22" s="134"/>
      <c r="P22" s="134"/>
      <c r="Q22" s="134"/>
      <c r="R22" s="134"/>
      <c r="T22" s="134"/>
      <c r="U22" s="134"/>
      <c r="V22" s="134"/>
      <c r="W22" s="134"/>
      <c r="X22" s="134"/>
      <c r="Y22" s="134"/>
      <c r="Z22" s="134"/>
      <c r="AA22" s="134"/>
    </row>
    <row r="23" spans="1:27" ht="18" customHeight="1">
      <c r="A23" s="164" t="s">
        <v>328</v>
      </c>
      <c r="B23" s="161">
        <v>12230.303400999999</v>
      </c>
      <c r="C23" s="161">
        <v>16698.941264419998</v>
      </c>
      <c r="D23" s="161">
        <v>22404.790410080001</v>
      </c>
      <c r="E23" s="161">
        <v>17507.4770847</v>
      </c>
      <c r="F23" s="160">
        <v>4468.6378634199991</v>
      </c>
      <c r="G23" s="242"/>
      <c r="H23" s="159">
        <v>36.537424435886237</v>
      </c>
      <c r="I23" s="158">
        <v>-4897.3133253800006</v>
      </c>
      <c r="J23" s="157"/>
      <c r="K23" s="156">
        <v>-21.858331346749313</v>
      </c>
      <c r="M23" s="134"/>
      <c r="N23" s="134"/>
      <c r="P23" s="134"/>
      <c r="Q23" s="134"/>
      <c r="R23" s="134"/>
      <c r="T23" s="134"/>
      <c r="U23" s="134"/>
      <c r="V23" s="134"/>
      <c r="W23" s="134"/>
      <c r="X23" s="134"/>
      <c r="Y23" s="134"/>
      <c r="Z23" s="134"/>
      <c r="AA23" s="134"/>
    </row>
    <row r="24" spans="1:27" ht="18" customHeight="1">
      <c r="A24" s="164" t="s">
        <v>327</v>
      </c>
      <c r="B24" s="161">
        <v>0</v>
      </c>
      <c r="C24" s="161">
        <v>0</v>
      </c>
      <c r="D24" s="161">
        <v>500</v>
      </c>
      <c r="E24" s="161">
        <v>0</v>
      </c>
      <c r="F24" s="160">
        <v>0</v>
      </c>
      <c r="G24" s="242"/>
      <c r="H24" s="159"/>
      <c r="I24" s="158">
        <v>-500</v>
      </c>
      <c r="J24" s="157"/>
      <c r="K24" s="156">
        <v>-100</v>
      </c>
      <c r="M24" s="134"/>
      <c r="N24" s="134"/>
      <c r="P24" s="134"/>
      <c r="Q24" s="134"/>
      <c r="R24" s="134"/>
      <c r="T24" s="134"/>
      <c r="U24" s="134"/>
      <c r="V24" s="134"/>
      <c r="W24" s="134"/>
      <c r="X24" s="134"/>
      <c r="Y24" s="134"/>
      <c r="Z24" s="134"/>
      <c r="AA24" s="134"/>
    </row>
    <row r="25" spans="1:27" ht="18" customHeight="1">
      <c r="A25" s="241" t="s">
        <v>326</v>
      </c>
      <c r="B25" s="240">
        <v>4796.1389131599999</v>
      </c>
      <c r="C25" s="240">
        <v>5158.6471269999993</v>
      </c>
      <c r="D25" s="240">
        <v>3638.1308600699999</v>
      </c>
      <c r="E25" s="240">
        <v>3613.0595469599998</v>
      </c>
      <c r="F25" s="239">
        <v>362.50821383999937</v>
      </c>
      <c r="G25" s="238"/>
      <c r="H25" s="237">
        <v>7.5583343269170653</v>
      </c>
      <c r="I25" s="236">
        <v>-25.071313110000119</v>
      </c>
      <c r="J25" s="243"/>
      <c r="K25" s="234">
        <v>-0.6891262044795643</v>
      </c>
      <c r="M25" s="134"/>
      <c r="N25" s="134"/>
      <c r="P25" s="134"/>
      <c r="Q25" s="134"/>
      <c r="R25" s="134"/>
      <c r="T25" s="134"/>
      <c r="U25" s="134"/>
      <c r="V25" s="134"/>
      <c r="W25" s="134"/>
      <c r="X25" s="134"/>
      <c r="Y25" s="134"/>
      <c r="Z25" s="134"/>
      <c r="AA25" s="134"/>
    </row>
    <row r="26" spans="1:27" ht="18" customHeight="1">
      <c r="A26" s="241" t="s">
        <v>325</v>
      </c>
      <c r="B26" s="240">
        <v>38810.401949780004</v>
      </c>
      <c r="C26" s="240">
        <v>43160.349367609997</v>
      </c>
      <c r="D26" s="240">
        <v>43350.806475172016</v>
      </c>
      <c r="E26" s="240">
        <v>49276.391750100003</v>
      </c>
      <c r="F26" s="239">
        <v>4349.9474178299934</v>
      </c>
      <c r="G26" s="238"/>
      <c r="H26" s="237">
        <v>11.208199862136834</v>
      </c>
      <c r="I26" s="236">
        <v>5925.5852749279875</v>
      </c>
      <c r="J26" s="243"/>
      <c r="K26" s="234">
        <v>13.66891589046147</v>
      </c>
      <c r="M26" s="134"/>
      <c r="N26" s="134"/>
      <c r="P26" s="134"/>
      <c r="Q26" s="134"/>
      <c r="R26" s="134"/>
      <c r="T26" s="134"/>
      <c r="U26" s="134"/>
      <c r="V26" s="134"/>
      <c r="W26" s="134"/>
      <c r="X26" s="134"/>
      <c r="Y26" s="134"/>
      <c r="Z26" s="134"/>
      <c r="AA26" s="134"/>
    </row>
    <row r="27" spans="1:27" ht="18" customHeight="1">
      <c r="A27" s="244" t="s">
        <v>324</v>
      </c>
      <c r="B27" s="172">
        <v>1153357.3590394701</v>
      </c>
      <c r="C27" s="172">
        <v>1090151.94620781</v>
      </c>
      <c r="D27" s="172">
        <v>1072867.2667386199</v>
      </c>
      <c r="E27" s="172">
        <v>1118241.5565142001</v>
      </c>
      <c r="F27" s="171">
        <v>-63205.412831660127</v>
      </c>
      <c r="G27" s="183"/>
      <c r="H27" s="169">
        <v>-5.4801239473859482</v>
      </c>
      <c r="I27" s="168">
        <v>45374.289775580168</v>
      </c>
      <c r="J27" s="167"/>
      <c r="K27" s="181">
        <v>4.2292547440199417</v>
      </c>
      <c r="M27" s="134"/>
      <c r="N27" s="134"/>
      <c r="P27" s="134"/>
      <c r="Q27" s="134"/>
      <c r="R27" s="134"/>
      <c r="T27" s="134"/>
      <c r="U27" s="134"/>
      <c r="V27" s="134"/>
      <c r="W27" s="134"/>
      <c r="X27" s="134"/>
      <c r="Y27" s="134"/>
      <c r="Z27" s="134"/>
      <c r="AA27" s="134"/>
    </row>
    <row r="28" spans="1:27" ht="18" customHeight="1">
      <c r="A28" s="241" t="s">
        <v>323</v>
      </c>
      <c r="B28" s="240">
        <v>709884.47333433991</v>
      </c>
      <c r="C28" s="240">
        <v>629933.09930358001</v>
      </c>
      <c r="D28" s="240">
        <v>699059.08176795987</v>
      </c>
      <c r="E28" s="240">
        <v>680276.42287095997</v>
      </c>
      <c r="F28" s="239">
        <v>-79951.374030759907</v>
      </c>
      <c r="G28" s="238"/>
      <c r="H28" s="237">
        <v>-11.262589482374068</v>
      </c>
      <c r="I28" s="236">
        <v>-18782.658896999899</v>
      </c>
      <c r="J28" s="243"/>
      <c r="K28" s="234">
        <v>-2.6868485635716937</v>
      </c>
      <c r="M28" s="134"/>
      <c r="N28" s="134"/>
      <c r="P28" s="134"/>
      <c r="Q28" s="134"/>
      <c r="R28" s="134"/>
      <c r="T28" s="134"/>
      <c r="U28" s="134"/>
      <c r="V28" s="134"/>
      <c r="W28" s="134"/>
      <c r="X28" s="134"/>
      <c r="Y28" s="134"/>
      <c r="Z28" s="134"/>
      <c r="AA28" s="134"/>
    </row>
    <row r="29" spans="1:27" ht="18" customHeight="1">
      <c r="A29" s="164" t="s">
        <v>322</v>
      </c>
      <c r="B29" s="161">
        <v>415985.43141382997</v>
      </c>
      <c r="C29" s="161">
        <v>418829.81774028006</v>
      </c>
      <c r="D29" s="161">
        <v>423204.34043245297</v>
      </c>
      <c r="E29" s="161">
        <v>431254.17144337995</v>
      </c>
      <c r="F29" s="160">
        <v>2844.3863264500978</v>
      </c>
      <c r="G29" s="242"/>
      <c r="H29" s="159">
        <v>0.68377065917494839</v>
      </c>
      <c r="I29" s="158">
        <v>8049.8310109269805</v>
      </c>
      <c r="J29" s="157"/>
      <c r="K29" s="156">
        <v>1.9021144732828663</v>
      </c>
      <c r="M29" s="134"/>
      <c r="N29" s="134"/>
      <c r="P29" s="134"/>
      <c r="Q29" s="134"/>
      <c r="R29" s="134"/>
      <c r="T29" s="134"/>
      <c r="U29" s="134"/>
      <c r="V29" s="134"/>
      <c r="W29" s="134"/>
      <c r="X29" s="134"/>
      <c r="Y29" s="134"/>
      <c r="Z29" s="134"/>
      <c r="AA29" s="134"/>
    </row>
    <row r="30" spans="1:27" ht="18" customHeight="1">
      <c r="A30" s="164" t="s">
        <v>321</v>
      </c>
      <c r="B30" s="161">
        <v>72207.413901170017</v>
      </c>
      <c r="C30" s="161">
        <v>65903.940277469999</v>
      </c>
      <c r="D30" s="161">
        <v>82116.008428296991</v>
      </c>
      <c r="E30" s="161">
        <v>80678.665750370012</v>
      </c>
      <c r="F30" s="160">
        <v>-6303.4736237000179</v>
      </c>
      <c r="G30" s="242"/>
      <c r="H30" s="159">
        <v>-8.729676473841808</v>
      </c>
      <c r="I30" s="158">
        <v>-1437.3426779269794</v>
      </c>
      <c r="J30" s="157"/>
      <c r="K30" s="156">
        <v>-1.7503805962293637</v>
      </c>
      <c r="M30" s="134"/>
      <c r="N30" s="134"/>
      <c r="P30" s="134"/>
      <c r="Q30" s="134"/>
      <c r="R30" s="134"/>
      <c r="T30" s="134"/>
      <c r="U30" s="134"/>
      <c r="V30" s="134"/>
      <c r="W30" s="134"/>
      <c r="X30" s="134"/>
      <c r="Y30" s="134"/>
      <c r="Z30" s="134"/>
      <c r="AA30" s="134"/>
    </row>
    <row r="31" spans="1:27" ht="18" customHeight="1">
      <c r="A31" s="164" t="s">
        <v>320</v>
      </c>
      <c r="B31" s="161">
        <v>191080.57552753005</v>
      </c>
      <c r="C31" s="161">
        <v>122003.47416474998</v>
      </c>
      <c r="D31" s="161">
        <v>165897.07678064995</v>
      </c>
      <c r="E31" s="161">
        <v>140134.56845053</v>
      </c>
      <c r="F31" s="160">
        <v>-69077.101362780071</v>
      </c>
      <c r="G31" s="242"/>
      <c r="H31" s="159">
        <v>-36.150771040998748</v>
      </c>
      <c r="I31" s="158">
        <v>-25762.508330119948</v>
      </c>
      <c r="J31" s="157"/>
      <c r="K31" s="156">
        <v>-15.529211743847229</v>
      </c>
      <c r="M31" s="134"/>
      <c r="N31" s="134"/>
      <c r="P31" s="134"/>
      <c r="Q31" s="134"/>
      <c r="R31" s="134"/>
      <c r="T31" s="134"/>
      <c r="U31" s="134"/>
      <c r="V31" s="134"/>
      <c r="W31" s="134"/>
      <c r="X31" s="134"/>
      <c r="Y31" s="134"/>
      <c r="Z31" s="134"/>
      <c r="AA31" s="134"/>
    </row>
    <row r="32" spans="1:27" ht="18" customHeight="1">
      <c r="A32" s="164" t="s">
        <v>319</v>
      </c>
      <c r="B32" s="161">
        <v>12843.750556450001</v>
      </c>
      <c r="C32" s="161">
        <v>12137.284529009999</v>
      </c>
      <c r="D32" s="161">
        <v>14674.971972580001</v>
      </c>
      <c r="E32" s="161">
        <v>15423.46487442</v>
      </c>
      <c r="F32" s="160">
        <v>-706.4660274400012</v>
      </c>
      <c r="G32" s="242"/>
      <c r="H32" s="159">
        <v>-5.5004651821521175</v>
      </c>
      <c r="I32" s="158">
        <v>748.49290183999983</v>
      </c>
      <c r="J32" s="157"/>
      <c r="K32" s="156">
        <v>5.1004724454571315</v>
      </c>
      <c r="M32" s="134"/>
      <c r="N32" s="134"/>
      <c r="P32" s="134"/>
      <c r="Q32" s="134"/>
      <c r="R32" s="134"/>
      <c r="T32" s="134"/>
      <c r="U32" s="134"/>
      <c r="V32" s="134"/>
      <c r="W32" s="134"/>
      <c r="X32" s="134"/>
      <c r="Y32" s="134"/>
      <c r="Z32" s="134"/>
      <c r="AA32" s="134"/>
    </row>
    <row r="33" spans="1:27" ht="18" customHeight="1">
      <c r="A33" s="164" t="s">
        <v>318</v>
      </c>
      <c r="B33" s="161">
        <v>4210.7347835199998</v>
      </c>
      <c r="C33" s="161">
        <v>4108.7188475599996</v>
      </c>
      <c r="D33" s="161">
        <v>4809.8639008400005</v>
      </c>
      <c r="E33" s="161">
        <v>5365.7509446699996</v>
      </c>
      <c r="F33" s="160">
        <v>-102.01593596000021</v>
      </c>
      <c r="G33" s="242"/>
      <c r="H33" s="159">
        <v>-2.4227585256442845</v>
      </c>
      <c r="I33" s="158">
        <v>555.88704382999913</v>
      </c>
      <c r="J33" s="157"/>
      <c r="K33" s="156">
        <v>11.557230210462262</v>
      </c>
      <c r="M33" s="134"/>
      <c r="N33" s="134"/>
      <c r="P33" s="134"/>
      <c r="Q33" s="134"/>
      <c r="R33" s="134"/>
      <c r="T33" s="134"/>
      <c r="U33" s="134"/>
      <c r="V33" s="134"/>
      <c r="W33" s="134"/>
      <c r="X33" s="134"/>
      <c r="Y33" s="134"/>
      <c r="Z33" s="134"/>
      <c r="AA33" s="134"/>
    </row>
    <row r="34" spans="1:27" ht="18" customHeight="1">
      <c r="A34" s="164" t="s">
        <v>317</v>
      </c>
      <c r="B34" s="161">
        <v>13556.567151840001</v>
      </c>
      <c r="C34" s="161">
        <v>6949.8637445100067</v>
      </c>
      <c r="D34" s="161">
        <v>8356.8202531399984</v>
      </c>
      <c r="E34" s="161">
        <v>7419.80140758999</v>
      </c>
      <c r="F34" s="160">
        <v>-6606.7034073299947</v>
      </c>
      <c r="G34" s="242"/>
      <c r="H34" s="159">
        <v>-48.734339109095785</v>
      </c>
      <c r="I34" s="158">
        <v>-937.01884555000834</v>
      </c>
      <c r="J34" s="157"/>
      <c r="K34" s="156">
        <v>-11.212624146103083</v>
      </c>
      <c r="M34" s="134"/>
      <c r="N34" s="134"/>
      <c r="P34" s="134"/>
      <c r="Q34" s="134"/>
      <c r="R34" s="134"/>
      <c r="T34" s="134"/>
      <c r="U34" s="134"/>
      <c r="V34" s="134"/>
      <c r="W34" s="134"/>
      <c r="X34" s="134"/>
      <c r="Y34" s="134"/>
      <c r="Z34" s="134"/>
      <c r="AA34" s="134"/>
    </row>
    <row r="35" spans="1:27" ht="18" customHeight="1">
      <c r="A35" s="241" t="s">
        <v>316</v>
      </c>
      <c r="B35" s="240">
        <v>89497.802038999842</v>
      </c>
      <c r="C35" s="240">
        <v>119380.29907893972</v>
      </c>
      <c r="D35" s="240">
        <v>58643.401467379226</v>
      </c>
      <c r="E35" s="240">
        <v>163337.1048375401</v>
      </c>
      <c r="F35" s="239">
        <v>29882.497039939874</v>
      </c>
      <c r="G35" s="238"/>
      <c r="H35" s="237">
        <v>33.389084825701289</v>
      </c>
      <c r="I35" s="236">
        <v>104693.70337016087</v>
      </c>
      <c r="J35" s="243"/>
      <c r="K35" s="234">
        <v>178.52597351195161</v>
      </c>
      <c r="M35" s="134"/>
      <c r="N35" s="134"/>
      <c r="P35" s="134"/>
      <c r="Q35" s="134"/>
      <c r="R35" s="134"/>
      <c r="T35" s="134"/>
      <c r="U35" s="134"/>
      <c r="V35" s="134"/>
      <c r="W35" s="134"/>
      <c r="X35" s="134"/>
      <c r="Y35" s="134"/>
      <c r="Z35" s="134"/>
      <c r="AA35" s="134"/>
    </row>
    <row r="36" spans="1:27" ht="18" customHeight="1">
      <c r="A36" s="241" t="s">
        <v>315</v>
      </c>
      <c r="B36" s="240">
        <v>44550</v>
      </c>
      <c r="C36" s="240">
        <v>0</v>
      </c>
      <c r="D36" s="240">
        <v>0</v>
      </c>
      <c r="E36" s="240">
        <v>0</v>
      </c>
      <c r="F36" s="239">
        <v>-44550</v>
      </c>
      <c r="G36" s="238"/>
      <c r="H36" s="237">
        <v>-100</v>
      </c>
      <c r="I36" s="236">
        <v>0</v>
      </c>
      <c r="J36" s="243"/>
      <c r="K36" s="234"/>
      <c r="M36" s="134"/>
      <c r="N36" s="134"/>
      <c r="P36" s="134"/>
      <c r="Q36" s="134"/>
      <c r="R36" s="134"/>
      <c r="T36" s="134"/>
      <c r="U36" s="134"/>
      <c r="V36" s="134"/>
      <c r="W36" s="134"/>
      <c r="X36" s="134"/>
      <c r="Y36" s="134"/>
      <c r="Z36" s="134"/>
      <c r="AA36" s="134"/>
    </row>
    <row r="37" spans="1:27" ht="18" customHeight="1">
      <c r="A37" s="241" t="s">
        <v>314</v>
      </c>
      <c r="B37" s="240">
        <v>0</v>
      </c>
      <c r="C37" s="240">
        <v>0</v>
      </c>
      <c r="D37" s="240">
        <v>0</v>
      </c>
      <c r="E37" s="240">
        <v>0</v>
      </c>
      <c r="F37" s="239">
        <v>0</v>
      </c>
      <c r="G37" s="238"/>
      <c r="H37" s="237"/>
      <c r="I37" s="236">
        <v>0</v>
      </c>
      <c r="J37" s="243"/>
      <c r="K37" s="234"/>
      <c r="M37" s="134"/>
      <c r="N37" s="134"/>
      <c r="P37" s="134"/>
      <c r="Q37" s="134"/>
      <c r="R37" s="134"/>
      <c r="T37" s="134"/>
      <c r="U37" s="134"/>
      <c r="V37" s="134"/>
      <c r="W37" s="134"/>
      <c r="X37" s="134"/>
      <c r="Y37" s="134"/>
      <c r="Z37" s="134"/>
      <c r="AA37" s="134"/>
    </row>
    <row r="38" spans="1:27" ht="18" customHeight="1">
      <c r="A38" s="241" t="s">
        <v>313</v>
      </c>
      <c r="B38" s="240">
        <v>0</v>
      </c>
      <c r="C38" s="240">
        <v>0</v>
      </c>
      <c r="D38" s="240">
        <v>0</v>
      </c>
      <c r="E38" s="240">
        <v>0</v>
      </c>
      <c r="F38" s="239">
        <v>0</v>
      </c>
      <c r="G38" s="238"/>
      <c r="H38" s="237"/>
      <c r="I38" s="236">
        <v>0</v>
      </c>
      <c r="J38" s="243"/>
      <c r="K38" s="234"/>
      <c r="M38" s="134"/>
      <c r="N38" s="134"/>
      <c r="P38" s="134"/>
      <c r="Q38" s="134"/>
      <c r="R38" s="134"/>
      <c r="T38" s="134"/>
      <c r="U38" s="134"/>
      <c r="V38" s="134"/>
      <c r="W38" s="134"/>
      <c r="X38" s="134"/>
      <c r="Y38" s="134"/>
      <c r="Z38" s="134"/>
      <c r="AA38" s="134"/>
    </row>
    <row r="39" spans="1:27" ht="18" customHeight="1">
      <c r="A39" s="241" t="s">
        <v>312</v>
      </c>
      <c r="B39" s="240">
        <v>1825.2256828300001</v>
      </c>
      <c r="C39" s="240">
        <v>1872.9479391499995</v>
      </c>
      <c r="D39" s="240">
        <v>954.68284978999941</v>
      </c>
      <c r="E39" s="240">
        <v>984.36045876000026</v>
      </c>
      <c r="F39" s="239">
        <v>47.72225631999936</v>
      </c>
      <c r="G39" s="238"/>
      <c r="H39" s="237">
        <v>2.6145948289532241</v>
      </c>
      <c r="I39" s="236">
        <v>29.677608970000847</v>
      </c>
      <c r="J39" s="243"/>
      <c r="K39" s="234">
        <v>3.1086353941027642</v>
      </c>
      <c r="M39" s="134"/>
      <c r="N39" s="134"/>
      <c r="P39" s="134"/>
      <c r="Q39" s="134"/>
      <c r="R39" s="134"/>
      <c r="T39" s="134"/>
      <c r="U39" s="134"/>
      <c r="V39" s="134"/>
      <c r="W39" s="134"/>
      <c r="X39" s="134"/>
      <c r="Y39" s="134"/>
      <c r="Z39" s="134"/>
      <c r="AA39" s="134"/>
    </row>
    <row r="40" spans="1:27" ht="18" customHeight="1">
      <c r="A40" s="164" t="s">
        <v>311</v>
      </c>
      <c r="B40" s="161">
        <v>56.500742829999922</v>
      </c>
      <c r="C40" s="161">
        <v>60.31973914999962</v>
      </c>
      <c r="D40" s="161">
        <v>83.635375889999395</v>
      </c>
      <c r="E40" s="161">
        <v>86.100633760000235</v>
      </c>
      <c r="F40" s="160">
        <v>3.8189963199996981</v>
      </c>
      <c r="G40" s="242"/>
      <c r="H40" s="159">
        <v>6.7591966560339527</v>
      </c>
      <c r="I40" s="158">
        <v>2.4652578700008405</v>
      </c>
      <c r="J40" s="157"/>
      <c r="K40" s="156">
        <v>2.9476257430148296</v>
      </c>
      <c r="M40" s="134"/>
      <c r="N40" s="134"/>
      <c r="P40" s="134"/>
      <c r="Q40" s="134"/>
      <c r="R40" s="134"/>
      <c r="T40" s="134"/>
      <c r="U40" s="134"/>
      <c r="V40" s="134"/>
      <c r="W40" s="134"/>
      <c r="X40" s="134"/>
      <c r="Y40" s="134"/>
      <c r="Z40" s="134"/>
      <c r="AA40" s="134"/>
    </row>
    <row r="41" spans="1:27" ht="18" customHeight="1">
      <c r="A41" s="164" t="s">
        <v>310</v>
      </c>
      <c r="B41" s="161">
        <v>0</v>
      </c>
      <c r="C41" s="161">
        <v>0</v>
      </c>
      <c r="D41" s="161">
        <v>0</v>
      </c>
      <c r="E41" s="161">
        <v>0</v>
      </c>
      <c r="F41" s="160">
        <v>0</v>
      </c>
      <c r="G41" s="242"/>
      <c r="H41" s="159"/>
      <c r="I41" s="158">
        <v>0</v>
      </c>
      <c r="J41" s="157"/>
      <c r="K41" s="156"/>
      <c r="M41" s="134"/>
      <c r="N41" s="134"/>
      <c r="P41" s="134"/>
      <c r="Q41" s="134"/>
      <c r="R41" s="134"/>
      <c r="T41" s="134"/>
      <c r="U41" s="134"/>
      <c r="V41" s="134"/>
      <c r="W41" s="134"/>
      <c r="X41" s="134"/>
      <c r="Y41" s="134"/>
      <c r="Z41" s="134"/>
      <c r="AA41" s="134"/>
    </row>
    <row r="42" spans="1:27" ht="18" customHeight="1">
      <c r="A42" s="164" t="s">
        <v>309</v>
      </c>
      <c r="B42" s="161">
        <v>0</v>
      </c>
      <c r="C42" s="161">
        <v>0</v>
      </c>
      <c r="D42" s="161">
        <v>0</v>
      </c>
      <c r="E42" s="161">
        <v>0</v>
      </c>
      <c r="F42" s="160">
        <v>0</v>
      </c>
      <c r="G42" s="242"/>
      <c r="H42" s="159"/>
      <c r="I42" s="158">
        <v>0</v>
      </c>
      <c r="J42" s="157"/>
      <c r="K42" s="156"/>
      <c r="M42" s="134"/>
      <c r="N42" s="134"/>
      <c r="P42" s="134"/>
      <c r="Q42" s="134"/>
      <c r="R42" s="134"/>
      <c r="T42" s="134"/>
      <c r="U42" s="134"/>
      <c r="V42" s="134"/>
      <c r="W42" s="134"/>
      <c r="X42" s="134"/>
      <c r="Y42" s="134"/>
      <c r="Z42" s="134"/>
      <c r="AA42" s="134"/>
    </row>
    <row r="43" spans="1:27" ht="18" customHeight="1">
      <c r="A43" s="164" t="s">
        <v>308</v>
      </c>
      <c r="B43" s="161">
        <v>0</v>
      </c>
      <c r="C43" s="161">
        <v>0</v>
      </c>
      <c r="D43" s="161">
        <v>0</v>
      </c>
      <c r="E43" s="161">
        <v>0</v>
      </c>
      <c r="F43" s="160">
        <v>0</v>
      </c>
      <c r="G43" s="242"/>
      <c r="H43" s="159"/>
      <c r="I43" s="158">
        <v>0</v>
      </c>
      <c r="J43" s="157"/>
      <c r="K43" s="156"/>
      <c r="M43" s="134"/>
      <c r="N43" s="134"/>
      <c r="P43" s="134"/>
      <c r="Q43" s="134"/>
      <c r="R43" s="134"/>
      <c r="T43" s="134"/>
      <c r="U43" s="134"/>
      <c r="V43" s="134"/>
      <c r="W43" s="134"/>
      <c r="X43" s="134"/>
      <c r="Y43" s="134"/>
      <c r="Z43" s="134"/>
      <c r="AA43" s="134"/>
    </row>
    <row r="44" spans="1:27" ht="18" customHeight="1">
      <c r="A44" s="164" t="s">
        <v>307</v>
      </c>
      <c r="B44" s="161">
        <v>0</v>
      </c>
      <c r="C44" s="161">
        <v>0</v>
      </c>
      <c r="D44" s="161">
        <v>0</v>
      </c>
      <c r="E44" s="161">
        <v>0</v>
      </c>
      <c r="F44" s="160">
        <v>0</v>
      </c>
      <c r="G44" s="242"/>
      <c r="H44" s="159"/>
      <c r="I44" s="158">
        <v>0</v>
      </c>
      <c r="J44" s="177"/>
      <c r="K44" s="156"/>
      <c r="M44" s="134"/>
      <c r="N44" s="134"/>
      <c r="P44" s="134"/>
      <c r="Q44" s="134"/>
      <c r="R44" s="134"/>
      <c r="T44" s="134"/>
      <c r="U44" s="134"/>
      <c r="V44" s="134"/>
      <c r="W44" s="134"/>
      <c r="X44" s="134"/>
      <c r="Y44" s="134"/>
      <c r="Z44" s="134"/>
      <c r="AA44" s="134"/>
    </row>
    <row r="45" spans="1:27" ht="18" customHeight="1">
      <c r="A45" s="164" t="s">
        <v>306</v>
      </c>
      <c r="B45" s="161">
        <v>0</v>
      </c>
      <c r="C45" s="161">
        <v>0</v>
      </c>
      <c r="D45" s="161">
        <v>0</v>
      </c>
      <c r="E45" s="161">
        <v>0</v>
      </c>
      <c r="F45" s="160">
        <v>0</v>
      </c>
      <c r="G45" s="242"/>
      <c r="H45" s="159"/>
      <c r="I45" s="158">
        <v>0</v>
      </c>
      <c r="J45" s="177"/>
      <c r="K45" s="156"/>
      <c r="M45" s="134"/>
      <c r="N45" s="134"/>
      <c r="P45" s="134"/>
      <c r="Q45" s="134"/>
      <c r="R45" s="134"/>
      <c r="T45" s="134"/>
      <c r="U45" s="134"/>
      <c r="V45" s="134"/>
      <c r="W45" s="134"/>
      <c r="X45" s="134"/>
      <c r="Y45" s="134"/>
      <c r="Z45" s="134"/>
      <c r="AA45" s="134"/>
    </row>
    <row r="46" spans="1:27" ht="18" customHeight="1">
      <c r="A46" s="164" t="s">
        <v>305</v>
      </c>
      <c r="B46" s="161">
        <v>1768.7249400000001</v>
      </c>
      <c r="C46" s="161">
        <v>1812.6281999999999</v>
      </c>
      <c r="D46" s="161">
        <v>871.0474739</v>
      </c>
      <c r="E46" s="161">
        <v>898.25982499999998</v>
      </c>
      <c r="F46" s="160">
        <v>43.903259999999818</v>
      </c>
      <c r="G46" s="242"/>
      <c r="H46" s="159">
        <v>2.4821982778170026</v>
      </c>
      <c r="I46" s="158">
        <v>27.212351099999978</v>
      </c>
      <c r="J46" s="177"/>
      <c r="K46" s="156">
        <v>3.1240950597285213</v>
      </c>
      <c r="M46" s="134"/>
      <c r="N46" s="134"/>
      <c r="P46" s="134"/>
      <c r="Q46" s="134"/>
      <c r="R46" s="134"/>
      <c r="T46" s="134"/>
      <c r="U46" s="134"/>
      <c r="V46" s="134"/>
      <c r="W46" s="134"/>
      <c r="X46" s="134"/>
      <c r="Y46" s="134"/>
      <c r="Z46" s="134"/>
      <c r="AA46" s="134"/>
    </row>
    <row r="47" spans="1:27" ht="18" customHeight="1">
      <c r="A47" s="164" t="s">
        <v>304</v>
      </c>
      <c r="B47" s="161">
        <v>0</v>
      </c>
      <c r="C47" s="161">
        <v>0</v>
      </c>
      <c r="D47" s="161">
        <v>0</v>
      </c>
      <c r="E47" s="161">
        <v>0</v>
      </c>
      <c r="F47" s="160">
        <v>0</v>
      </c>
      <c r="G47" s="242"/>
      <c r="H47" s="159"/>
      <c r="I47" s="158">
        <v>0</v>
      </c>
      <c r="J47" s="157"/>
      <c r="K47" s="156"/>
      <c r="M47" s="134"/>
      <c r="N47" s="134"/>
      <c r="P47" s="134"/>
      <c r="Q47" s="134"/>
      <c r="R47" s="134"/>
      <c r="T47" s="134"/>
      <c r="U47" s="134"/>
      <c r="V47" s="134"/>
      <c r="W47" s="134"/>
      <c r="X47" s="134"/>
      <c r="Y47" s="134"/>
      <c r="Z47" s="134"/>
      <c r="AA47" s="134"/>
    </row>
    <row r="48" spans="1:27" ht="18" customHeight="1">
      <c r="A48" s="241" t="s">
        <v>303</v>
      </c>
      <c r="B48" s="240">
        <v>173512.20073145002</v>
      </c>
      <c r="C48" s="240">
        <v>206128.62793138</v>
      </c>
      <c r="D48" s="240">
        <v>195281.71081799999</v>
      </c>
      <c r="E48" s="240">
        <v>212306.67404083002</v>
      </c>
      <c r="F48" s="239">
        <v>32616.427199929982</v>
      </c>
      <c r="G48" s="238"/>
      <c r="H48" s="237">
        <v>18.79777160478265</v>
      </c>
      <c r="I48" s="236">
        <v>17024.963222830032</v>
      </c>
      <c r="J48" s="235"/>
      <c r="K48" s="234">
        <v>8.7181555054569735</v>
      </c>
      <c r="M48" s="134"/>
      <c r="N48" s="134"/>
      <c r="P48" s="134"/>
      <c r="Q48" s="134"/>
      <c r="R48" s="134"/>
      <c r="T48" s="134"/>
      <c r="U48" s="134"/>
      <c r="V48" s="134"/>
      <c r="W48" s="134"/>
      <c r="X48" s="134"/>
      <c r="Y48" s="134"/>
      <c r="Z48" s="134"/>
      <c r="AA48" s="134"/>
    </row>
    <row r="49" spans="1:27" ht="18" customHeight="1" thickBot="1">
      <c r="A49" s="233" t="s">
        <v>302</v>
      </c>
      <c r="B49" s="232">
        <v>134087.67068055997</v>
      </c>
      <c r="C49" s="232">
        <v>132837.01582154003</v>
      </c>
      <c r="D49" s="232">
        <v>118928.39122024</v>
      </c>
      <c r="E49" s="232">
        <v>61337.000105289975</v>
      </c>
      <c r="F49" s="231">
        <v>-1250.6548590199382</v>
      </c>
      <c r="G49" s="230"/>
      <c r="H49" s="229">
        <v>-0.93271428511827981</v>
      </c>
      <c r="I49" s="228">
        <v>-57591.39111495002</v>
      </c>
      <c r="J49" s="227"/>
      <c r="K49" s="226">
        <v>-48.425267107412736</v>
      </c>
      <c r="M49" s="134"/>
      <c r="N49" s="134"/>
      <c r="P49" s="134"/>
      <c r="Q49" s="134"/>
      <c r="R49" s="134"/>
      <c r="T49" s="134"/>
      <c r="U49" s="134"/>
      <c r="V49" s="134"/>
      <c r="W49" s="134"/>
      <c r="X49" s="134"/>
      <c r="Y49" s="134"/>
      <c r="Z49" s="134"/>
      <c r="AA49" s="134"/>
    </row>
    <row r="50" spans="1:27" ht="18" customHeight="1" thickTop="1">
      <c r="A50" s="333" t="s">
        <v>254</v>
      </c>
      <c r="B50" s="224"/>
      <c r="C50" s="224"/>
      <c r="D50" s="223"/>
      <c r="E50" s="223"/>
      <c r="F50" s="223"/>
      <c r="G50" s="223"/>
      <c r="H50" s="223"/>
      <c r="I50" s="223"/>
      <c r="J50" s="223"/>
      <c r="K50" s="223"/>
      <c r="M50" s="134"/>
      <c r="T50" s="134"/>
      <c r="U50" s="134"/>
      <c r="V50" s="134"/>
      <c r="W50" s="134"/>
      <c r="X50" s="134"/>
      <c r="Y50" s="134"/>
      <c r="Z50" s="134"/>
      <c r="AA50" s="134"/>
    </row>
    <row r="51" spans="1:27" ht="18" customHeight="1">
      <c r="A51" s="225" t="s">
        <v>253</v>
      </c>
      <c r="B51" s="224"/>
      <c r="C51" s="224"/>
      <c r="D51" s="223"/>
      <c r="E51" s="223"/>
      <c r="F51" s="223"/>
      <c r="G51" s="223"/>
      <c r="H51" s="223"/>
      <c r="I51" s="223"/>
      <c r="J51" s="223"/>
      <c r="K51" s="223"/>
      <c r="M51" s="134"/>
      <c r="T51" s="134"/>
      <c r="U51" s="134"/>
      <c r="V51" s="134"/>
      <c r="W51" s="134"/>
      <c r="X51" s="134"/>
      <c r="Y51" s="134"/>
      <c r="Z51" s="134"/>
      <c r="AA51" s="134"/>
    </row>
    <row r="52" spans="1:27" ht="18" customHeight="1">
      <c r="A52" s="139" t="s">
        <v>301</v>
      </c>
      <c r="B52" s="222">
        <v>1018281.0937440899</v>
      </c>
      <c r="C52" s="222">
        <v>954024.76621174987</v>
      </c>
      <c r="D52" s="136">
        <v>936096.93164512806</v>
      </c>
      <c r="E52" s="136">
        <v>982730.34909330006</v>
      </c>
      <c r="F52" s="136">
        <v>-106085.72765470007</v>
      </c>
      <c r="G52" s="221" t="s">
        <v>267</v>
      </c>
      <c r="H52" s="220">
        <v>-10.418118170557046</v>
      </c>
      <c r="I52" s="136">
        <v>28550.371971670003</v>
      </c>
      <c r="J52" s="221" t="s">
        <v>266</v>
      </c>
      <c r="K52" s="220">
        <v>3.0499375659200831</v>
      </c>
      <c r="L52" s="134"/>
      <c r="M52" s="134"/>
      <c r="T52" s="134"/>
      <c r="U52" s="134"/>
      <c r="V52" s="134"/>
      <c r="W52" s="134"/>
      <c r="X52" s="134"/>
      <c r="Y52" s="134"/>
      <c r="Z52" s="134"/>
      <c r="AA52" s="134"/>
    </row>
    <row r="53" spans="1:27" ht="18" customHeight="1">
      <c r="A53" s="139" t="s">
        <v>300</v>
      </c>
      <c r="B53" s="222">
        <v>-308396.63383845985</v>
      </c>
      <c r="C53" s="222">
        <v>-324091.71077494975</v>
      </c>
      <c r="D53" s="136">
        <v>-237037.85126191718</v>
      </c>
      <c r="E53" s="136">
        <v>-302453.9320215201</v>
      </c>
      <c r="F53" s="136">
        <v>26134.323185870089</v>
      </c>
      <c r="G53" s="221" t="s">
        <v>267</v>
      </c>
      <c r="H53" s="220">
        <v>-8.4742569529988501</v>
      </c>
      <c r="I53" s="136">
        <v>-47333.035283100922</v>
      </c>
      <c r="J53" s="221" t="s">
        <v>266</v>
      </c>
      <c r="K53" s="220">
        <v>19.968555667845571</v>
      </c>
      <c r="M53" s="134"/>
      <c r="T53" s="134"/>
      <c r="U53" s="134"/>
      <c r="V53" s="134"/>
      <c r="W53" s="134"/>
      <c r="X53" s="134"/>
      <c r="Y53" s="134"/>
      <c r="Z53" s="134"/>
      <c r="AA53" s="134"/>
    </row>
    <row r="54" spans="1:27" ht="18" customHeight="1">
      <c r="A54" s="139" t="s">
        <v>299</v>
      </c>
      <c r="B54" s="222">
        <v>313339.46946222999</v>
      </c>
      <c r="C54" s="222">
        <v>295805.29438531003</v>
      </c>
      <c r="D54" s="136">
        <v>270859.29556306801</v>
      </c>
      <c r="E54" s="136">
        <v>224367.28239601996</v>
      </c>
      <c r="F54" s="136">
        <v>-59363.575199279949</v>
      </c>
      <c r="G54" s="221" t="s">
        <v>267</v>
      </c>
      <c r="H54" s="220">
        <v>-18.945450855955968</v>
      </c>
      <c r="I54" s="136">
        <v>-64575.058643550045</v>
      </c>
      <c r="J54" s="221" t="s">
        <v>266</v>
      </c>
      <c r="K54" s="220">
        <v>-23.840813182840947</v>
      </c>
      <c r="M54" s="134"/>
      <c r="T54" s="134"/>
      <c r="U54" s="134"/>
      <c r="V54" s="134"/>
      <c r="W54" s="134"/>
      <c r="X54" s="134"/>
      <c r="Y54" s="134"/>
      <c r="Z54" s="134"/>
      <c r="AA54" s="134"/>
    </row>
    <row r="55" spans="1:27" ht="18" customHeight="1">
      <c r="A55" s="148" t="s">
        <v>257</v>
      </c>
      <c r="B55" s="219">
        <v>41829.400122359992</v>
      </c>
      <c r="C55" s="219" t="s">
        <v>255</v>
      </c>
      <c r="D55" s="136"/>
      <c r="E55" s="136"/>
      <c r="F55" s="136"/>
      <c r="G55" s="136"/>
      <c r="H55" s="136"/>
      <c r="I55" s="136"/>
      <c r="J55" s="136"/>
      <c r="K55" s="217"/>
      <c r="T55" s="134"/>
    </row>
    <row r="56" spans="1:27" ht="18" customHeight="1">
      <c r="A56" s="148" t="s">
        <v>256</v>
      </c>
      <c r="B56" s="219">
        <v>18083.045476501993</v>
      </c>
      <c r="C56" s="218" t="s">
        <v>255</v>
      </c>
      <c r="D56" s="217"/>
      <c r="E56" s="217"/>
      <c r="F56" s="217"/>
      <c r="G56" s="217"/>
      <c r="H56" s="217"/>
      <c r="I56" s="217"/>
      <c r="J56" s="217"/>
      <c r="K56" s="217"/>
      <c r="T56" s="134"/>
    </row>
    <row r="57" spans="1:27" ht="17.100000000000001" customHeight="1">
      <c r="A57" s="216"/>
      <c r="B57" s="132"/>
      <c r="C57" s="132"/>
      <c r="D57" s="132"/>
      <c r="E57" s="132"/>
      <c r="F57" s="132"/>
      <c r="G57" s="132"/>
      <c r="H57" s="132"/>
      <c r="I57" s="132"/>
      <c r="J57" s="132"/>
      <c r="K57" s="132"/>
    </row>
    <row r="58" spans="1:27" ht="17.100000000000001" customHeight="1">
      <c r="E58" s="215"/>
    </row>
    <row r="59" spans="1:27" ht="17.100000000000001" customHeight="1">
      <c r="E59" s="215"/>
    </row>
    <row r="62" spans="1:27" ht="17.100000000000001" customHeight="1">
      <c r="B62" s="214"/>
      <c r="C62" s="214"/>
      <c r="D62" s="214"/>
      <c r="E62" s="214"/>
      <c r="F62" s="214"/>
      <c r="G62" s="214"/>
      <c r="H62" s="214"/>
      <c r="I62" s="214"/>
      <c r="J62" s="214"/>
      <c r="K62" s="214"/>
    </row>
    <row r="63" spans="1:27" ht="17.100000000000001" customHeight="1">
      <c r="B63" s="214"/>
      <c r="C63" s="214"/>
      <c r="D63" s="214"/>
      <c r="E63" s="214"/>
      <c r="F63" s="214"/>
      <c r="G63" s="214"/>
      <c r="H63" s="214"/>
      <c r="I63" s="214"/>
      <c r="J63" s="214"/>
      <c r="K63" s="214"/>
    </row>
    <row r="64" spans="1:27" ht="17.100000000000001" customHeight="1"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</sheetData>
  <mergeCells count="14">
    <mergeCell ref="B5:C5"/>
    <mergeCell ref="D5:E5"/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showGridLines="0" zoomScale="90" zoomScaleNormal="90" workbookViewId="0">
      <selection activeCell="E8" sqref="E8"/>
    </sheetView>
  </sheetViews>
  <sheetFormatPr defaultRowHeight="15.75"/>
  <cols>
    <col min="1" max="1" width="47.28515625" style="129" bestFit="1" customWidth="1"/>
    <col min="2" max="2" width="16.5703125" style="129" bestFit="1" customWidth="1"/>
    <col min="3" max="4" width="11.85546875" style="129" bestFit="1" customWidth="1"/>
    <col min="5" max="5" width="14.85546875" style="129" bestFit="1" customWidth="1"/>
    <col min="6" max="6" width="10.42578125" style="129" customWidth="1"/>
    <col min="7" max="7" width="15.42578125" style="129" bestFit="1" customWidth="1"/>
    <col min="8" max="8" width="10.42578125" style="129" customWidth="1"/>
    <col min="9" max="256" width="9.140625" style="129"/>
    <col min="257" max="257" width="41" style="129" bestFit="1" customWidth="1"/>
    <col min="258" max="259" width="11.28515625" style="129" bestFit="1" customWidth="1"/>
    <col min="260" max="260" width="11.7109375" style="129" bestFit="1" customWidth="1"/>
    <col min="261" max="261" width="9.140625" style="129"/>
    <col min="262" max="262" width="7.7109375" style="129" customWidth="1"/>
    <col min="263" max="512" width="9.140625" style="129"/>
    <col min="513" max="513" width="41" style="129" bestFit="1" customWidth="1"/>
    <col min="514" max="515" width="11.28515625" style="129" bestFit="1" customWidth="1"/>
    <col min="516" max="516" width="11.7109375" style="129" bestFit="1" customWidth="1"/>
    <col min="517" max="517" width="9.140625" style="129"/>
    <col min="518" max="518" width="7.7109375" style="129" customWidth="1"/>
    <col min="519" max="768" width="9.140625" style="129"/>
    <col min="769" max="769" width="41" style="129" bestFit="1" customWidth="1"/>
    <col min="770" max="771" width="11.28515625" style="129" bestFit="1" customWidth="1"/>
    <col min="772" max="772" width="11.7109375" style="129" bestFit="1" customWidth="1"/>
    <col min="773" max="773" width="9.140625" style="129"/>
    <col min="774" max="774" width="7.7109375" style="129" customWidth="1"/>
    <col min="775" max="1024" width="9.140625" style="129"/>
    <col min="1025" max="1025" width="41" style="129" bestFit="1" customWidth="1"/>
    <col min="1026" max="1027" width="11.28515625" style="129" bestFit="1" customWidth="1"/>
    <col min="1028" max="1028" width="11.7109375" style="129" bestFit="1" customWidth="1"/>
    <col min="1029" max="1029" width="9.140625" style="129"/>
    <col min="1030" max="1030" width="7.7109375" style="129" customWidth="1"/>
    <col min="1031" max="1280" width="9.140625" style="129"/>
    <col min="1281" max="1281" width="41" style="129" bestFit="1" customWidth="1"/>
    <col min="1282" max="1283" width="11.28515625" style="129" bestFit="1" customWidth="1"/>
    <col min="1284" max="1284" width="11.7109375" style="129" bestFit="1" customWidth="1"/>
    <col min="1285" max="1285" width="9.140625" style="129"/>
    <col min="1286" max="1286" width="7.7109375" style="129" customWidth="1"/>
    <col min="1287" max="1536" width="9.140625" style="129"/>
    <col min="1537" max="1537" width="41" style="129" bestFit="1" customWidth="1"/>
    <col min="1538" max="1539" width="11.28515625" style="129" bestFit="1" customWidth="1"/>
    <col min="1540" max="1540" width="11.7109375" style="129" bestFit="1" customWidth="1"/>
    <col min="1541" max="1541" width="9.140625" style="129"/>
    <col min="1542" max="1542" width="7.7109375" style="129" customWidth="1"/>
    <col min="1543" max="1792" width="9.140625" style="129"/>
    <col min="1793" max="1793" width="41" style="129" bestFit="1" customWidth="1"/>
    <col min="1794" max="1795" width="11.28515625" style="129" bestFit="1" customWidth="1"/>
    <col min="1796" max="1796" width="11.7109375" style="129" bestFit="1" customWidth="1"/>
    <col min="1797" max="1797" width="9.140625" style="129"/>
    <col min="1798" max="1798" width="7.7109375" style="129" customWidth="1"/>
    <col min="1799" max="2048" width="9.140625" style="129"/>
    <col min="2049" max="2049" width="41" style="129" bestFit="1" customWidth="1"/>
    <col min="2050" max="2051" width="11.28515625" style="129" bestFit="1" customWidth="1"/>
    <col min="2052" max="2052" width="11.7109375" style="129" bestFit="1" customWidth="1"/>
    <col min="2053" max="2053" width="9.140625" style="129"/>
    <col min="2054" max="2054" width="7.7109375" style="129" customWidth="1"/>
    <col min="2055" max="2304" width="9.140625" style="129"/>
    <col min="2305" max="2305" width="41" style="129" bestFit="1" customWidth="1"/>
    <col min="2306" max="2307" width="11.28515625" style="129" bestFit="1" customWidth="1"/>
    <col min="2308" max="2308" width="11.7109375" style="129" bestFit="1" customWidth="1"/>
    <col min="2309" max="2309" width="9.140625" style="129"/>
    <col min="2310" max="2310" width="7.7109375" style="129" customWidth="1"/>
    <col min="2311" max="2560" width="9.140625" style="129"/>
    <col min="2561" max="2561" width="41" style="129" bestFit="1" customWidth="1"/>
    <col min="2562" max="2563" width="11.28515625" style="129" bestFit="1" customWidth="1"/>
    <col min="2564" max="2564" width="11.7109375" style="129" bestFit="1" customWidth="1"/>
    <col min="2565" max="2565" width="9.140625" style="129"/>
    <col min="2566" max="2566" width="7.7109375" style="129" customWidth="1"/>
    <col min="2567" max="2816" width="9.140625" style="129"/>
    <col min="2817" max="2817" width="41" style="129" bestFit="1" customWidth="1"/>
    <col min="2818" max="2819" width="11.28515625" style="129" bestFit="1" customWidth="1"/>
    <col min="2820" max="2820" width="11.7109375" style="129" bestFit="1" customWidth="1"/>
    <col min="2821" max="2821" width="9.140625" style="129"/>
    <col min="2822" max="2822" width="7.7109375" style="129" customWidth="1"/>
    <col min="2823" max="3072" width="9.140625" style="129"/>
    <col min="3073" max="3073" width="41" style="129" bestFit="1" customWidth="1"/>
    <col min="3074" max="3075" width="11.28515625" style="129" bestFit="1" customWidth="1"/>
    <col min="3076" max="3076" width="11.7109375" style="129" bestFit="1" customWidth="1"/>
    <col min="3077" max="3077" width="9.140625" style="129"/>
    <col min="3078" max="3078" width="7.7109375" style="129" customWidth="1"/>
    <col min="3079" max="3328" width="9.140625" style="129"/>
    <col min="3329" max="3329" width="41" style="129" bestFit="1" customWidth="1"/>
    <col min="3330" max="3331" width="11.28515625" style="129" bestFit="1" customWidth="1"/>
    <col min="3332" max="3332" width="11.7109375" style="129" bestFit="1" customWidth="1"/>
    <col min="3333" max="3333" width="9.140625" style="129"/>
    <col min="3334" max="3334" width="7.7109375" style="129" customWidth="1"/>
    <col min="3335" max="3584" width="9.140625" style="129"/>
    <col min="3585" max="3585" width="41" style="129" bestFit="1" customWidth="1"/>
    <col min="3586" max="3587" width="11.28515625" style="129" bestFit="1" customWidth="1"/>
    <col min="3588" max="3588" width="11.7109375" style="129" bestFit="1" customWidth="1"/>
    <col min="3589" max="3589" width="9.140625" style="129"/>
    <col min="3590" max="3590" width="7.7109375" style="129" customWidth="1"/>
    <col min="3591" max="3840" width="9.140625" style="129"/>
    <col min="3841" max="3841" width="41" style="129" bestFit="1" customWidth="1"/>
    <col min="3842" max="3843" width="11.28515625" style="129" bestFit="1" customWidth="1"/>
    <col min="3844" max="3844" width="11.7109375" style="129" bestFit="1" customWidth="1"/>
    <col min="3845" max="3845" width="9.140625" style="129"/>
    <col min="3846" max="3846" width="7.7109375" style="129" customWidth="1"/>
    <col min="3847" max="4096" width="9.140625" style="129"/>
    <col min="4097" max="4097" width="41" style="129" bestFit="1" customWidth="1"/>
    <col min="4098" max="4099" width="11.28515625" style="129" bestFit="1" customWidth="1"/>
    <col min="4100" max="4100" width="11.7109375" style="129" bestFit="1" customWidth="1"/>
    <col min="4101" max="4101" width="9.140625" style="129"/>
    <col min="4102" max="4102" width="7.7109375" style="129" customWidth="1"/>
    <col min="4103" max="4352" width="9.140625" style="129"/>
    <col min="4353" max="4353" width="41" style="129" bestFit="1" customWidth="1"/>
    <col min="4354" max="4355" width="11.28515625" style="129" bestFit="1" customWidth="1"/>
    <col min="4356" max="4356" width="11.7109375" style="129" bestFit="1" customWidth="1"/>
    <col min="4357" max="4357" width="9.140625" style="129"/>
    <col min="4358" max="4358" width="7.7109375" style="129" customWidth="1"/>
    <col min="4359" max="4608" width="9.140625" style="129"/>
    <col min="4609" max="4609" width="41" style="129" bestFit="1" customWidth="1"/>
    <col min="4610" max="4611" width="11.28515625" style="129" bestFit="1" customWidth="1"/>
    <col min="4612" max="4612" width="11.7109375" style="129" bestFit="1" customWidth="1"/>
    <col min="4613" max="4613" width="9.140625" style="129"/>
    <col min="4614" max="4614" width="7.7109375" style="129" customWidth="1"/>
    <col min="4615" max="4864" width="9.140625" style="129"/>
    <col min="4865" max="4865" width="41" style="129" bestFit="1" customWidth="1"/>
    <col min="4866" max="4867" width="11.28515625" style="129" bestFit="1" customWidth="1"/>
    <col min="4868" max="4868" width="11.7109375" style="129" bestFit="1" customWidth="1"/>
    <col min="4869" max="4869" width="9.140625" style="129"/>
    <col min="4870" max="4870" width="7.7109375" style="129" customWidth="1"/>
    <col min="4871" max="5120" width="9.140625" style="129"/>
    <col min="5121" max="5121" width="41" style="129" bestFit="1" customWidth="1"/>
    <col min="5122" max="5123" width="11.28515625" style="129" bestFit="1" customWidth="1"/>
    <col min="5124" max="5124" width="11.7109375" style="129" bestFit="1" customWidth="1"/>
    <col min="5125" max="5125" width="9.140625" style="129"/>
    <col min="5126" max="5126" width="7.7109375" style="129" customWidth="1"/>
    <col min="5127" max="5376" width="9.140625" style="129"/>
    <col min="5377" max="5377" width="41" style="129" bestFit="1" customWidth="1"/>
    <col min="5378" max="5379" width="11.28515625" style="129" bestFit="1" customWidth="1"/>
    <col min="5380" max="5380" width="11.7109375" style="129" bestFit="1" customWidth="1"/>
    <col min="5381" max="5381" width="9.140625" style="129"/>
    <col min="5382" max="5382" width="7.7109375" style="129" customWidth="1"/>
    <col min="5383" max="5632" width="9.140625" style="129"/>
    <col min="5633" max="5633" width="41" style="129" bestFit="1" customWidth="1"/>
    <col min="5634" max="5635" width="11.28515625" style="129" bestFit="1" customWidth="1"/>
    <col min="5636" max="5636" width="11.7109375" style="129" bestFit="1" customWidth="1"/>
    <col min="5637" max="5637" width="9.140625" style="129"/>
    <col min="5638" max="5638" width="7.7109375" style="129" customWidth="1"/>
    <col min="5639" max="5888" width="9.140625" style="129"/>
    <col min="5889" max="5889" width="41" style="129" bestFit="1" customWidth="1"/>
    <col min="5890" max="5891" width="11.28515625" style="129" bestFit="1" customWidth="1"/>
    <col min="5892" max="5892" width="11.7109375" style="129" bestFit="1" customWidth="1"/>
    <col min="5893" max="5893" width="9.140625" style="129"/>
    <col min="5894" max="5894" width="7.7109375" style="129" customWidth="1"/>
    <col min="5895" max="6144" width="9.140625" style="129"/>
    <col min="6145" max="6145" width="41" style="129" bestFit="1" customWidth="1"/>
    <col min="6146" max="6147" width="11.28515625" style="129" bestFit="1" customWidth="1"/>
    <col min="6148" max="6148" width="11.7109375" style="129" bestFit="1" customWidth="1"/>
    <col min="6149" max="6149" width="9.140625" style="129"/>
    <col min="6150" max="6150" width="7.7109375" style="129" customWidth="1"/>
    <col min="6151" max="6400" width="9.140625" style="129"/>
    <col min="6401" max="6401" width="41" style="129" bestFit="1" customWidth="1"/>
    <col min="6402" max="6403" width="11.28515625" style="129" bestFit="1" customWidth="1"/>
    <col min="6404" max="6404" width="11.7109375" style="129" bestFit="1" customWidth="1"/>
    <col min="6405" max="6405" width="9.140625" style="129"/>
    <col min="6406" max="6406" width="7.7109375" style="129" customWidth="1"/>
    <col min="6407" max="6656" width="9.140625" style="129"/>
    <col min="6657" max="6657" width="41" style="129" bestFit="1" customWidth="1"/>
    <col min="6658" max="6659" width="11.28515625" style="129" bestFit="1" customWidth="1"/>
    <col min="6660" max="6660" width="11.7109375" style="129" bestFit="1" customWidth="1"/>
    <col min="6661" max="6661" width="9.140625" style="129"/>
    <col min="6662" max="6662" width="7.7109375" style="129" customWidth="1"/>
    <col min="6663" max="6912" width="9.140625" style="129"/>
    <col min="6913" max="6913" width="41" style="129" bestFit="1" customWidth="1"/>
    <col min="6914" max="6915" width="11.28515625" style="129" bestFit="1" customWidth="1"/>
    <col min="6916" max="6916" width="11.7109375" style="129" bestFit="1" customWidth="1"/>
    <col min="6917" max="6917" width="9.140625" style="129"/>
    <col min="6918" max="6918" width="7.7109375" style="129" customWidth="1"/>
    <col min="6919" max="7168" width="9.140625" style="129"/>
    <col min="7169" max="7169" width="41" style="129" bestFit="1" customWidth="1"/>
    <col min="7170" max="7171" width="11.28515625" style="129" bestFit="1" customWidth="1"/>
    <col min="7172" max="7172" width="11.7109375" style="129" bestFit="1" customWidth="1"/>
    <col min="7173" max="7173" width="9.140625" style="129"/>
    <col min="7174" max="7174" width="7.7109375" style="129" customWidth="1"/>
    <col min="7175" max="7424" width="9.140625" style="129"/>
    <col min="7425" max="7425" width="41" style="129" bestFit="1" customWidth="1"/>
    <col min="7426" max="7427" width="11.28515625" style="129" bestFit="1" customWidth="1"/>
    <col min="7428" max="7428" width="11.7109375" style="129" bestFit="1" customWidth="1"/>
    <col min="7429" max="7429" width="9.140625" style="129"/>
    <col min="7430" max="7430" width="7.7109375" style="129" customWidth="1"/>
    <col min="7431" max="7680" width="9.140625" style="129"/>
    <col min="7681" max="7681" width="41" style="129" bestFit="1" customWidth="1"/>
    <col min="7682" max="7683" width="11.28515625" style="129" bestFit="1" customWidth="1"/>
    <col min="7684" max="7684" width="11.7109375" style="129" bestFit="1" customWidth="1"/>
    <col min="7685" max="7685" width="9.140625" style="129"/>
    <col min="7686" max="7686" width="7.7109375" style="129" customWidth="1"/>
    <col min="7687" max="7936" width="9.140625" style="129"/>
    <col min="7937" max="7937" width="41" style="129" bestFit="1" customWidth="1"/>
    <col min="7938" max="7939" width="11.28515625" style="129" bestFit="1" customWidth="1"/>
    <col min="7940" max="7940" width="11.7109375" style="129" bestFit="1" customWidth="1"/>
    <col min="7941" max="7941" width="9.140625" style="129"/>
    <col min="7942" max="7942" width="7.7109375" style="129" customWidth="1"/>
    <col min="7943" max="8192" width="9.140625" style="129"/>
    <col min="8193" max="8193" width="41" style="129" bestFit="1" customWidth="1"/>
    <col min="8194" max="8195" width="11.28515625" style="129" bestFit="1" customWidth="1"/>
    <col min="8196" max="8196" width="11.7109375" style="129" bestFit="1" customWidth="1"/>
    <col min="8197" max="8197" width="9.140625" style="129"/>
    <col min="8198" max="8198" width="7.7109375" style="129" customWidth="1"/>
    <col min="8199" max="8448" width="9.140625" style="129"/>
    <col min="8449" max="8449" width="41" style="129" bestFit="1" customWidth="1"/>
    <col min="8450" max="8451" width="11.28515625" style="129" bestFit="1" customWidth="1"/>
    <col min="8452" max="8452" width="11.7109375" style="129" bestFit="1" customWidth="1"/>
    <col min="8453" max="8453" width="9.140625" style="129"/>
    <col min="8454" max="8454" width="7.7109375" style="129" customWidth="1"/>
    <col min="8455" max="8704" width="9.140625" style="129"/>
    <col min="8705" max="8705" width="41" style="129" bestFit="1" customWidth="1"/>
    <col min="8706" max="8707" width="11.28515625" style="129" bestFit="1" customWidth="1"/>
    <col min="8708" max="8708" width="11.7109375" style="129" bestFit="1" customWidth="1"/>
    <col min="8709" max="8709" width="9.140625" style="129"/>
    <col min="8710" max="8710" width="7.7109375" style="129" customWidth="1"/>
    <col min="8711" max="8960" width="9.140625" style="129"/>
    <col min="8961" max="8961" width="41" style="129" bestFit="1" customWidth="1"/>
    <col min="8962" max="8963" width="11.28515625" style="129" bestFit="1" customWidth="1"/>
    <col min="8964" max="8964" width="11.7109375" style="129" bestFit="1" customWidth="1"/>
    <col min="8965" max="8965" width="9.140625" style="129"/>
    <col min="8966" max="8966" width="7.7109375" style="129" customWidth="1"/>
    <col min="8967" max="9216" width="9.140625" style="129"/>
    <col min="9217" max="9217" width="41" style="129" bestFit="1" customWidth="1"/>
    <col min="9218" max="9219" width="11.28515625" style="129" bestFit="1" customWidth="1"/>
    <col min="9220" max="9220" width="11.7109375" style="129" bestFit="1" customWidth="1"/>
    <col min="9221" max="9221" width="9.140625" style="129"/>
    <col min="9222" max="9222" width="7.7109375" style="129" customWidth="1"/>
    <col min="9223" max="9472" width="9.140625" style="129"/>
    <col min="9473" max="9473" width="41" style="129" bestFit="1" customWidth="1"/>
    <col min="9474" max="9475" width="11.28515625" style="129" bestFit="1" customWidth="1"/>
    <col min="9476" max="9476" width="11.7109375" style="129" bestFit="1" customWidth="1"/>
    <col min="9477" max="9477" width="9.140625" style="129"/>
    <col min="9478" max="9478" width="7.7109375" style="129" customWidth="1"/>
    <col min="9479" max="9728" width="9.140625" style="129"/>
    <col min="9729" max="9729" width="41" style="129" bestFit="1" customWidth="1"/>
    <col min="9730" max="9731" width="11.28515625" style="129" bestFit="1" customWidth="1"/>
    <col min="9732" max="9732" width="11.7109375" style="129" bestFit="1" customWidth="1"/>
    <col min="9733" max="9733" width="9.140625" style="129"/>
    <col min="9734" max="9734" width="7.7109375" style="129" customWidth="1"/>
    <col min="9735" max="9984" width="9.140625" style="129"/>
    <col min="9985" max="9985" width="41" style="129" bestFit="1" customWidth="1"/>
    <col min="9986" max="9987" width="11.28515625" style="129" bestFit="1" customWidth="1"/>
    <col min="9988" max="9988" width="11.7109375" style="129" bestFit="1" customWidth="1"/>
    <col min="9989" max="9989" width="9.140625" style="129"/>
    <col min="9990" max="9990" width="7.7109375" style="129" customWidth="1"/>
    <col min="9991" max="10240" width="9.140625" style="129"/>
    <col min="10241" max="10241" width="41" style="129" bestFit="1" customWidth="1"/>
    <col min="10242" max="10243" width="11.28515625" style="129" bestFit="1" customWidth="1"/>
    <col min="10244" max="10244" width="11.7109375" style="129" bestFit="1" customWidth="1"/>
    <col min="10245" max="10245" width="9.140625" style="129"/>
    <col min="10246" max="10246" width="7.7109375" style="129" customWidth="1"/>
    <col min="10247" max="10496" width="9.140625" style="129"/>
    <col min="10497" max="10497" width="41" style="129" bestFit="1" customWidth="1"/>
    <col min="10498" max="10499" width="11.28515625" style="129" bestFit="1" customWidth="1"/>
    <col min="10500" max="10500" width="11.7109375" style="129" bestFit="1" customWidth="1"/>
    <col min="10501" max="10501" width="9.140625" style="129"/>
    <col min="10502" max="10502" width="7.7109375" style="129" customWidth="1"/>
    <col min="10503" max="10752" width="9.140625" style="129"/>
    <col min="10753" max="10753" width="41" style="129" bestFit="1" customWidth="1"/>
    <col min="10754" max="10755" width="11.28515625" style="129" bestFit="1" customWidth="1"/>
    <col min="10756" max="10756" width="11.7109375" style="129" bestFit="1" customWidth="1"/>
    <col min="10757" max="10757" width="9.140625" style="129"/>
    <col min="10758" max="10758" width="7.7109375" style="129" customWidth="1"/>
    <col min="10759" max="11008" width="9.140625" style="129"/>
    <col min="11009" max="11009" width="41" style="129" bestFit="1" customWidth="1"/>
    <col min="11010" max="11011" width="11.28515625" style="129" bestFit="1" customWidth="1"/>
    <col min="11012" max="11012" width="11.7109375" style="129" bestFit="1" customWidth="1"/>
    <col min="11013" max="11013" width="9.140625" style="129"/>
    <col min="11014" max="11014" width="7.7109375" style="129" customWidth="1"/>
    <col min="11015" max="11264" width="9.140625" style="129"/>
    <col min="11265" max="11265" width="41" style="129" bestFit="1" customWidth="1"/>
    <col min="11266" max="11267" width="11.28515625" style="129" bestFit="1" customWidth="1"/>
    <col min="11268" max="11268" width="11.7109375" style="129" bestFit="1" customWidth="1"/>
    <col min="11269" max="11269" width="9.140625" style="129"/>
    <col min="11270" max="11270" width="7.7109375" style="129" customWidth="1"/>
    <col min="11271" max="11520" width="9.140625" style="129"/>
    <col min="11521" max="11521" width="41" style="129" bestFit="1" customWidth="1"/>
    <col min="11522" max="11523" width="11.28515625" style="129" bestFit="1" customWidth="1"/>
    <col min="11524" max="11524" width="11.7109375" style="129" bestFit="1" customWidth="1"/>
    <col min="11525" max="11525" width="9.140625" style="129"/>
    <col min="11526" max="11526" width="7.7109375" style="129" customWidth="1"/>
    <col min="11527" max="11776" width="9.140625" style="129"/>
    <col min="11777" max="11777" width="41" style="129" bestFit="1" customWidth="1"/>
    <col min="11778" max="11779" width="11.28515625" style="129" bestFit="1" customWidth="1"/>
    <col min="11780" max="11780" width="11.7109375" style="129" bestFit="1" customWidth="1"/>
    <col min="11781" max="11781" width="9.140625" style="129"/>
    <col min="11782" max="11782" width="7.7109375" style="129" customWidth="1"/>
    <col min="11783" max="12032" width="9.140625" style="129"/>
    <col min="12033" max="12033" width="41" style="129" bestFit="1" customWidth="1"/>
    <col min="12034" max="12035" width="11.28515625" style="129" bestFit="1" customWidth="1"/>
    <col min="12036" max="12036" width="11.7109375" style="129" bestFit="1" customWidth="1"/>
    <col min="12037" max="12037" width="9.140625" style="129"/>
    <col min="12038" max="12038" width="7.7109375" style="129" customWidth="1"/>
    <col min="12039" max="12288" width="9.140625" style="129"/>
    <col min="12289" max="12289" width="41" style="129" bestFit="1" customWidth="1"/>
    <col min="12290" max="12291" width="11.28515625" style="129" bestFit="1" customWidth="1"/>
    <col min="12292" max="12292" width="11.7109375" style="129" bestFit="1" customWidth="1"/>
    <col min="12293" max="12293" width="9.140625" style="129"/>
    <col min="12294" max="12294" width="7.7109375" style="129" customWidth="1"/>
    <col min="12295" max="12544" width="9.140625" style="129"/>
    <col min="12545" max="12545" width="41" style="129" bestFit="1" customWidth="1"/>
    <col min="12546" max="12547" width="11.28515625" style="129" bestFit="1" customWidth="1"/>
    <col min="12548" max="12548" width="11.7109375" style="129" bestFit="1" customWidth="1"/>
    <col min="12549" max="12549" width="9.140625" style="129"/>
    <col min="12550" max="12550" width="7.7109375" style="129" customWidth="1"/>
    <col min="12551" max="12800" width="9.140625" style="129"/>
    <col min="12801" max="12801" width="41" style="129" bestFit="1" customWidth="1"/>
    <col min="12802" max="12803" width="11.28515625" style="129" bestFit="1" customWidth="1"/>
    <col min="12804" max="12804" width="11.7109375" style="129" bestFit="1" customWidth="1"/>
    <col min="12805" max="12805" width="9.140625" style="129"/>
    <col min="12806" max="12806" width="7.7109375" style="129" customWidth="1"/>
    <col min="12807" max="13056" width="9.140625" style="129"/>
    <col min="13057" max="13057" width="41" style="129" bestFit="1" customWidth="1"/>
    <col min="13058" max="13059" width="11.28515625" style="129" bestFit="1" customWidth="1"/>
    <col min="13060" max="13060" width="11.7109375" style="129" bestFit="1" customWidth="1"/>
    <col min="13061" max="13061" width="9.140625" style="129"/>
    <col min="13062" max="13062" width="7.7109375" style="129" customWidth="1"/>
    <col min="13063" max="13312" width="9.140625" style="129"/>
    <col min="13313" max="13313" width="41" style="129" bestFit="1" customWidth="1"/>
    <col min="13314" max="13315" width="11.28515625" style="129" bestFit="1" customWidth="1"/>
    <col min="13316" max="13316" width="11.7109375" style="129" bestFit="1" customWidth="1"/>
    <col min="13317" max="13317" width="9.140625" style="129"/>
    <col min="13318" max="13318" width="7.7109375" style="129" customWidth="1"/>
    <col min="13319" max="13568" width="9.140625" style="129"/>
    <col min="13569" max="13569" width="41" style="129" bestFit="1" customWidth="1"/>
    <col min="13570" max="13571" width="11.28515625" style="129" bestFit="1" customWidth="1"/>
    <col min="13572" max="13572" width="11.7109375" style="129" bestFit="1" customWidth="1"/>
    <col min="13573" max="13573" width="9.140625" style="129"/>
    <col min="13574" max="13574" width="7.7109375" style="129" customWidth="1"/>
    <col min="13575" max="13824" width="9.140625" style="129"/>
    <col min="13825" max="13825" width="41" style="129" bestFit="1" customWidth="1"/>
    <col min="13826" max="13827" width="11.28515625" style="129" bestFit="1" customWidth="1"/>
    <col min="13828" max="13828" width="11.7109375" style="129" bestFit="1" customWidth="1"/>
    <col min="13829" max="13829" width="9.140625" style="129"/>
    <col min="13830" max="13830" width="7.7109375" style="129" customWidth="1"/>
    <col min="13831" max="14080" width="9.140625" style="129"/>
    <col min="14081" max="14081" width="41" style="129" bestFit="1" customWidth="1"/>
    <col min="14082" max="14083" width="11.28515625" style="129" bestFit="1" customWidth="1"/>
    <col min="14084" max="14084" width="11.7109375" style="129" bestFit="1" customWidth="1"/>
    <col min="14085" max="14085" width="9.140625" style="129"/>
    <col min="14086" max="14086" width="7.7109375" style="129" customWidth="1"/>
    <col min="14087" max="14336" width="9.140625" style="129"/>
    <col min="14337" max="14337" width="41" style="129" bestFit="1" customWidth="1"/>
    <col min="14338" max="14339" width="11.28515625" style="129" bestFit="1" customWidth="1"/>
    <col min="14340" max="14340" width="11.7109375" style="129" bestFit="1" customWidth="1"/>
    <col min="14341" max="14341" width="9.140625" style="129"/>
    <col min="14342" max="14342" width="7.7109375" style="129" customWidth="1"/>
    <col min="14343" max="14592" width="9.140625" style="129"/>
    <col min="14593" max="14593" width="41" style="129" bestFit="1" customWidth="1"/>
    <col min="14594" max="14595" width="11.28515625" style="129" bestFit="1" customWidth="1"/>
    <col min="14596" max="14596" width="11.7109375" style="129" bestFit="1" customWidth="1"/>
    <col min="14597" max="14597" width="9.140625" style="129"/>
    <col min="14598" max="14598" width="7.7109375" style="129" customWidth="1"/>
    <col min="14599" max="14848" width="9.140625" style="129"/>
    <col min="14849" max="14849" width="41" style="129" bestFit="1" customWidth="1"/>
    <col min="14850" max="14851" width="11.28515625" style="129" bestFit="1" customWidth="1"/>
    <col min="14852" max="14852" width="11.7109375" style="129" bestFit="1" customWidth="1"/>
    <col min="14853" max="14853" width="9.140625" style="129"/>
    <col min="14854" max="14854" width="7.7109375" style="129" customWidth="1"/>
    <col min="14855" max="15104" width="9.140625" style="129"/>
    <col min="15105" max="15105" width="41" style="129" bestFit="1" customWidth="1"/>
    <col min="15106" max="15107" width="11.28515625" style="129" bestFit="1" customWidth="1"/>
    <col min="15108" max="15108" width="11.7109375" style="129" bestFit="1" customWidth="1"/>
    <col min="15109" max="15109" width="9.140625" style="129"/>
    <col min="15110" max="15110" width="7.7109375" style="129" customWidth="1"/>
    <col min="15111" max="15360" width="9.140625" style="129"/>
    <col min="15361" max="15361" width="41" style="129" bestFit="1" customWidth="1"/>
    <col min="15362" max="15363" width="11.28515625" style="129" bestFit="1" customWidth="1"/>
    <col min="15364" max="15364" width="11.7109375" style="129" bestFit="1" customWidth="1"/>
    <col min="15365" max="15365" width="9.140625" style="129"/>
    <col min="15366" max="15366" width="7.7109375" style="129" customWidth="1"/>
    <col min="15367" max="15616" width="9.140625" style="129"/>
    <col min="15617" max="15617" width="41" style="129" bestFit="1" customWidth="1"/>
    <col min="15618" max="15619" width="11.28515625" style="129" bestFit="1" customWidth="1"/>
    <col min="15620" max="15620" width="11.7109375" style="129" bestFit="1" customWidth="1"/>
    <col min="15621" max="15621" width="9.140625" style="129"/>
    <col min="15622" max="15622" width="7.7109375" style="129" customWidth="1"/>
    <col min="15623" max="15872" width="9.140625" style="129"/>
    <col min="15873" max="15873" width="41" style="129" bestFit="1" customWidth="1"/>
    <col min="15874" max="15875" width="11.28515625" style="129" bestFit="1" customWidth="1"/>
    <col min="15876" max="15876" width="11.7109375" style="129" bestFit="1" customWidth="1"/>
    <col min="15877" max="15877" width="9.140625" style="129"/>
    <col min="15878" max="15878" width="7.7109375" style="129" customWidth="1"/>
    <col min="15879" max="16128" width="9.140625" style="129"/>
    <col min="16129" max="16129" width="41" style="129" bestFit="1" customWidth="1"/>
    <col min="16130" max="16131" width="11.28515625" style="129" bestFit="1" customWidth="1"/>
    <col min="16132" max="16132" width="11.7109375" style="129" bestFit="1" customWidth="1"/>
    <col min="16133" max="16133" width="9.140625" style="129"/>
    <col min="16134" max="16134" width="7.7109375" style="129" customWidth="1"/>
    <col min="16135" max="16384" width="9.140625" style="129"/>
  </cols>
  <sheetData>
    <row r="1" spans="1:22">
      <c r="A1" s="2526" t="s">
        <v>354</v>
      </c>
      <c r="B1" s="2526"/>
      <c r="C1" s="2526"/>
      <c r="D1" s="2526"/>
      <c r="E1" s="2526"/>
      <c r="F1" s="2526"/>
      <c r="G1" s="2526"/>
      <c r="H1" s="2526"/>
      <c r="I1" s="213"/>
      <c r="J1" s="213"/>
      <c r="K1" s="213"/>
    </row>
    <row r="2" spans="1:22">
      <c r="A2" s="2545" t="s">
        <v>113</v>
      </c>
      <c r="B2" s="2545"/>
      <c r="C2" s="2545"/>
      <c r="D2" s="2545"/>
      <c r="E2" s="2545"/>
      <c r="F2" s="2545"/>
      <c r="G2" s="2545"/>
      <c r="H2" s="2545"/>
      <c r="I2" s="268"/>
      <c r="J2" s="268"/>
      <c r="K2" s="268"/>
    </row>
    <row r="3" spans="1:22">
      <c r="A3" s="2545" t="s">
        <v>291</v>
      </c>
      <c r="B3" s="2545"/>
      <c r="C3" s="2545"/>
      <c r="D3" s="2545"/>
      <c r="E3" s="2545"/>
      <c r="F3" s="2545"/>
      <c r="G3" s="2545"/>
      <c r="H3" s="2545"/>
      <c r="I3" s="268"/>
      <c r="J3" s="268"/>
      <c r="K3" s="268"/>
    </row>
    <row r="4" spans="1:22" ht="16.5" thickBot="1">
      <c r="G4" s="2528" t="s">
        <v>1</v>
      </c>
      <c r="H4" s="2528"/>
    </row>
    <row r="5" spans="1:22" ht="19.5" customHeight="1" thickTop="1">
      <c r="A5" s="2546" t="s">
        <v>46</v>
      </c>
      <c r="B5" s="267">
        <v>2017</v>
      </c>
      <c r="C5" s="267">
        <v>2018</v>
      </c>
      <c r="D5" s="267">
        <v>2019</v>
      </c>
      <c r="E5" s="2531" t="s">
        <v>296</v>
      </c>
      <c r="F5" s="2532"/>
      <c r="G5" s="2532"/>
      <c r="H5" s="2533"/>
    </row>
    <row r="6" spans="1:22">
      <c r="A6" s="2547"/>
      <c r="B6" s="2550" t="s">
        <v>287</v>
      </c>
      <c r="C6" s="2550" t="s">
        <v>287</v>
      </c>
      <c r="D6" s="2550" t="s">
        <v>285</v>
      </c>
      <c r="E6" s="2534" t="s">
        <v>44</v>
      </c>
      <c r="F6" s="2536"/>
      <c r="G6" s="2535" t="s">
        <v>56</v>
      </c>
      <c r="H6" s="2537"/>
    </row>
    <row r="7" spans="1:22">
      <c r="A7" s="2547"/>
      <c r="B7" s="2551"/>
      <c r="C7" s="2551"/>
      <c r="D7" s="2551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19.5" customHeight="1">
      <c r="A8" s="263" t="s">
        <v>343</v>
      </c>
      <c r="B8" s="261">
        <v>967788.98056539008</v>
      </c>
      <c r="C8" s="261">
        <v>955897.7141508999</v>
      </c>
      <c r="D8" s="261">
        <v>983714.70955206011</v>
      </c>
      <c r="E8" s="261">
        <v>-11891.266414490179</v>
      </c>
      <c r="F8" s="262">
        <v>-1.2287044648455501</v>
      </c>
      <c r="G8" s="261">
        <v>27816.995401160209</v>
      </c>
      <c r="H8" s="260">
        <v>2.9100389078625795</v>
      </c>
      <c r="P8" s="134"/>
      <c r="Q8" s="134"/>
      <c r="R8" s="134"/>
      <c r="S8" s="134"/>
      <c r="T8" s="134"/>
      <c r="U8" s="134"/>
      <c r="V8" s="134"/>
    </row>
    <row r="9" spans="1:22" ht="19.5" customHeight="1">
      <c r="A9" s="203" t="s">
        <v>342</v>
      </c>
      <c r="B9" s="200">
        <v>26381.212374119998</v>
      </c>
      <c r="C9" s="200">
        <v>29472.721858060002</v>
      </c>
      <c r="D9" s="200">
        <v>34275.516488779998</v>
      </c>
      <c r="E9" s="200">
        <v>3091.5094839400044</v>
      </c>
      <c r="F9" s="264">
        <v>11.718602769646703</v>
      </c>
      <c r="G9" s="200">
        <v>4802.7946307199963</v>
      </c>
      <c r="H9" s="199">
        <v>16.29572814431647</v>
      </c>
      <c r="P9" s="134"/>
      <c r="Q9" s="134"/>
      <c r="R9" s="134"/>
      <c r="S9" s="134"/>
      <c r="T9" s="134"/>
      <c r="U9" s="134"/>
      <c r="V9" s="134"/>
    </row>
    <row r="10" spans="1:22" ht="19.5" customHeight="1">
      <c r="A10" s="203" t="s">
        <v>341</v>
      </c>
      <c r="B10" s="200">
        <v>1014.6716899999999</v>
      </c>
      <c r="C10" s="200">
        <v>760.79769999999985</v>
      </c>
      <c r="D10" s="200">
        <v>657.682411</v>
      </c>
      <c r="E10" s="200">
        <v>-253.87399000000005</v>
      </c>
      <c r="F10" s="264">
        <v>-25.020308785790611</v>
      </c>
      <c r="G10" s="200">
        <v>-103.11528899999985</v>
      </c>
      <c r="H10" s="199">
        <v>-13.55357528026174</v>
      </c>
      <c r="P10" s="134"/>
      <c r="Q10" s="134"/>
      <c r="R10" s="134"/>
      <c r="S10" s="134"/>
      <c r="T10" s="134"/>
      <c r="U10" s="134"/>
      <c r="V10" s="134"/>
    </row>
    <row r="11" spans="1:22" ht="19.5" customHeight="1">
      <c r="A11" s="203" t="s">
        <v>340</v>
      </c>
      <c r="B11" s="200">
        <v>2326.3204599999999</v>
      </c>
      <c r="C11" s="200">
        <v>2527.5565999999999</v>
      </c>
      <c r="D11" s="200">
        <v>2496.381218</v>
      </c>
      <c r="E11" s="200">
        <v>201.23613999999998</v>
      </c>
      <c r="F11" s="264">
        <v>8.6504049403408505</v>
      </c>
      <c r="G11" s="200">
        <v>-31.1753819999999</v>
      </c>
      <c r="H11" s="199">
        <v>-1.2334197382563026</v>
      </c>
      <c r="P11" s="134"/>
      <c r="Q11" s="134"/>
      <c r="R11" s="134"/>
      <c r="S11" s="134"/>
      <c r="T11" s="134"/>
      <c r="U11" s="134"/>
      <c r="V11" s="134"/>
    </row>
    <row r="12" spans="1:22" ht="19.5" customHeight="1">
      <c r="A12" s="203" t="s">
        <v>339</v>
      </c>
      <c r="B12" s="200">
        <v>938066.77604127012</v>
      </c>
      <c r="C12" s="200">
        <v>923136.63799283991</v>
      </c>
      <c r="D12" s="200">
        <v>946285.1294342801</v>
      </c>
      <c r="E12" s="200">
        <v>-14930.138048430206</v>
      </c>
      <c r="F12" s="264">
        <v>-1.5915858475914466</v>
      </c>
      <c r="G12" s="200">
        <v>23148.491441440186</v>
      </c>
      <c r="H12" s="199">
        <v>2.5075910205201639</v>
      </c>
      <c r="P12" s="134"/>
      <c r="Q12" s="134"/>
      <c r="R12" s="134"/>
      <c r="S12" s="134"/>
      <c r="T12" s="134"/>
      <c r="U12" s="134"/>
      <c r="V12" s="134"/>
    </row>
    <row r="13" spans="1:22" ht="19.5" customHeight="1">
      <c r="A13" s="263" t="s">
        <v>338</v>
      </c>
      <c r="B13" s="261">
        <v>40794.993153249998</v>
      </c>
      <c r="C13" s="261">
        <v>67336.298835880007</v>
      </c>
      <c r="D13" s="261">
        <v>63521.199495879991</v>
      </c>
      <c r="E13" s="261">
        <v>26541.305682630009</v>
      </c>
      <c r="F13" s="262">
        <v>65.060203792473388</v>
      </c>
      <c r="G13" s="261">
        <v>-3815.0993400000152</v>
      </c>
      <c r="H13" s="260">
        <v>-5.6657395876459242</v>
      </c>
      <c r="P13" s="134"/>
      <c r="Q13" s="134"/>
      <c r="R13" s="134"/>
      <c r="S13" s="134"/>
      <c r="T13" s="134"/>
      <c r="U13" s="134"/>
      <c r="V13" s="134"/>
    </row>
    <row r="14" spans="1:22" ht="19.5" customHeight="1">
      <c r="A14" s="203" t="s">
        <v>337</v>
      </c>
      <c r="B14" s="200">
        <v>29343.595757249997</v>
      </c>
      <c r="C14" s="200">
        <v>20074.89516425</v>
      </c>
      <c r="D14" s="200">
        <v>16669.896824250001</v>
      </c>
      <c r="E14" s="200">
        <v>-9268.7005929999978</v>
      </c>
      <c r="F14" s="264">
        <v>-31.586792122127555</v>
      </c>
      <c r="G14" s="200">
        <v>-3404.9983399999983</v>
      </c>
      <c r="H14" s="199">
        <v>-16.961475076909622</v>
      </c>
      <c r="P14" s="134"/>
      <c r="Q14" s="134"/>
      <c r="R14" s="134"/>
      <c r="S14" s="134"/>
      <c r="T14" s="134"/>
      <c r="U14" s="134"/>
      <c r="V14" s="134"/>
    </row>
    <row r="15" spans="1:22" ht="19.5" customHeight="1">
      <c r="A15" s="203" t="s">
        <v>336</v>
      </c>
      <c r="B15" s="200">
        <v>8942</v>
      </c>
      <c r="C15" s="200">
        <v>44032.5</v>
      </c>
      <c r="D15" s="200">
        <v>44032.5</v>
      </c>
      <c r="E15" s="200">
        <v>35090.5</v>
      </c>
      <c r="F15" s="264">
        <v>392.42339521359872</v>
      </c>
      <c r="G15" s="200">
        <v>0</v>
      </c>
      <c r="H15" s="199">
        <v>0</v>
      </c>
      <c r="P15" s="134"/>
      <c r="Q15" s="134"/>
      <c r="R15" s="134"/>
      <c r="S15" s="134"/>
      <c r="T15" s="134"/>
      <c r="U15" s="134"/>
      <c r="V15" s="134"/>
    </row>
    <row r="16" spans="1:22" ht="19.5" customHeight="1">
      <c r="A16" s="203" t="s">
        <v>335</v>
      </c>
      <c r="B16" s="200">
        <v>2509.3973960000003</v>
      </c>
      <c r="C16" s="200">
        <v>3228.9036716299961</v>
      </c>
      <c r="D16" s="200">
        <v>2818.8026716299937</v>
      </c>
      <c r="E16" s="200">
        <v>719.5062756299958</v>
      </c>
      <c r="F16" s="264">
        <v>28.672472394244714</v>
      </c>
      <c r="G16" s="200">
        <v>-410.10100000000239</v>
      </c>
      <c r="H16" s="199">
        <v>-12.70093634577143</v>
      </c>
      <c r="P16" s="134"/>
      <c r="Q16" s="134"/>
      <c r="R16" s="134"/>
      <c r="S16" s="134"/>
      <c r="T16" s="134"/>
      <c r="U16" s="134"/>
      <c r="V16" s="134"/>
    </row>
    <row r="17" spans="1:22" ht="19.5" customHeight="1">
      <c r="A17" s="203" t="s">
        <v>334</v>
      </c>
      <c r="B17" s="200">
        <v>0</v>
      </c>
      <c r="C17" s="200">
        <v>0</v>
      </c>
      <c r="D17" s="200">
        <v>0</v>
      </c>
      <c r="E17" s="200">
        <v>0</v>
      </c>
      <c r="F17" s="264"/>
      <c r="G17" s="200">
        <v>0</v>
      </c>
      <c r="H17" s="199"/>
      <c r="P17" s="134"/>
      <c r="Q17" s="134"/>
      <c r="R17" s="134"/>
      <c r="S17" s="134"/>
      <c r="T17" s="134"/>
      <c r="U17" s="134"/>
      <c r="V17" s="134"/>
    </row>
    <row r="18" spans="1:22" ht="19.5" customHeight="1">
      <c r="A18" s="266" t="s">
        <v>333</v>
      </c>
      <c r="B18" s="261">
        <v>31</v>
      </c>
      <c r="C18" s="261">
        <v>31</v>
      </c>
      <c r="D18" s="261">
        <v>31</v>
      </c>
      <c r="E18" s="261">
        <v>0</v>
      </c>
      <c r="F18" s="262">
        <v>0</v>
      </c>
      <c r="G18" s="261">
        <v>0</v>
      </c>
      <c r="H18" s="260">
        <v>0</v>
      </c>
      <c r="P18" s="134"/>
      <c r="Q18" s="134"/>
      <c r="R18" s="134"/>
      <c r="S18" s="134"/>
      <c r="T18" s="134"/>
      <c r="U18" s="134"/>
      <c r="V18" s="134"/>
    </row>
    <row r="19" spans="1:22" ht="19.5" customHeight="1">
      <c r="A19" s="263" t="s">
        <v>332</v>
      </c>
      <c r="B19" s="261">
        <v>2795.6894597300002</v>
      </c>
      <c r="C19" s="261">
        <v>1868.9954619999996</v>
      </c>
      <c r="D19" s="261">
        <v>577.71908449999989</v>
      </c>
      <c r="E19" s="261">
        <v>-926.69399773000055</v>
      </c>
      <c r="F19" s="262">
        <v>-33.147243679185245</v>
      </c>
      <c r="G19" s="261">
        <v>-1291.2763774999999</v>
      </c>
      <c r="H19" s="260">
        <v>-69.089326526144347</v>
      </c>
      <c r="P19" s="134"/>
      <c r="Q19" s="134"/>
      <c r="R19" s="134"/>
      <c r="S19" s="134"/>
      <c r="T19" s="134"/>
      <c r="U19" s="134"/>
      <c r="V19" s="134"/>
    </row>
    <row r="20" spans="1:22" ht="19.5" customHeight="1">
      <c r="A20" s="203" t="s">
        <v>331</v>
      </c>
      <c r="B20" s="200">
        <v>2779.6894597300002</v>
      </c>
      <c r="C20" s="200">
        <v>1868.9954619999996</v>
      </c>
      <c r="D20" s="161">
        <v>577.71908449999989</v>
      </c>
      <c r="E20" s="200">
        <v>-910.69399773000055</v>
      </c>
      <c r="F20" s="264">
        <v>-32.76243662910673</v>
      </c>
      <c r="G20" s="200">
        <v>-1291.2763774999999</v>
      </c>
      <c r="H20" s="199">
        <v>-69.089326526144347</v>
      </c>
      <c r="P20" s="134"/>
      <c r="Q20" s="134"/>
      <c r="R20" s="134"/>
      <c r="S20" s="134"/>
      <c r="T20" s="134"/>
      <c r="U20" s="134"/>
      <c r="V20" s="134"/>
    </row>
    <row r="21" spans="1:22" ht="19.5" customHeight="1">
      <c r="A21" s="203" t="s">
        <v>330</v>
      </c>
      <c r="B21" s="200">
        <v>16</v>
      </c>
      <c r="C21" s="200">
        <v>0</v>
      </c>
      <c r="D21" s="161">
        <v>0</v>
      </c>
      <c r="E21" s="200">
        <v>-16</v>
      </c>
      <c r="F21" s="264">
        <v>-100</v>
      </c>
      <c r="G21" s="200">
        <v>0</v>
      </c>
      <c r="H21" s="199"/>
      <c r="P21" s="134"/>
      <c r="Q21" s="134"/>
      <c r="R21" s="134"/>
      <c r="S21" s="134"/>
      <c r="T21" s="134"/>
      <c r="U21" s="134"/>
      <c r="V21" s="134"/>
    </row>
    <row r="22" spans="1:22" ht="19.5" customHeight="1">
      <c r="A22" s="263" t="s">
        <v>353</v>
      </c>
      <c r="B22" s="261">
        <v>32401.293036629999</v>
      </c>
      <c r="C22" s="261">
        <v>16698.941264419998</v>
      </c>
      <c r="D22" s="261">
        <v>17507.4770847</v>
      </c>
      <c r="E22" s="261">
        <v>-15702.35177221</v>
      </c>
      <c r="F22" s="262">
        <v>-48.462114627519121</v>
      </c>
      <c r="G22" s="261">
        <v>808.53582028000164</v>
      </c>
      <c r="H22" s="260">
        <v>4.8418388176664102</v>
      </c>
      <c r="P22" s="134"/>
      <c r="Q22" s="134"/>
      <c r="R22" s="134"/>
      <c r="S22" s="134"/>
      <c r="T22" s="134"/>
      <c r="U22" s="134"/>
      <c r="V22" s="134"/>
    </row>
    <row r="23" spans="1:22" ht="19.5" customHeight="1">
      <c r="A23" s="203" t="s">
        <v>328</v>
      </c>
      <c r="B23" s="200">
        <v>9851.2930366299988</v>
      </c>
      <c r="C23" s="200">
        <v>16698.941264419998</v>
      </c>
      <c r="D23" s="200">
        <v>17507.4770847</v>
      </c>
      <c r="E23" s="200">
        <v>6847.6482277899995</v>
      </c>
      <c r="F23" s="264">
        <v>69.510146559730117</v>
      </c>
      <c r="G23" s="200">
        <v>808.53582028000164</v>
      </c>
      <c r="H23" s="199">
        <v>4.8418388176664102</v>
      </c>
      <c r="P23" s="134"/>
      <c r="Q23" s="134"/>
      <c r="R23" s="134"/>
      <c r="S23" s="134"/>
      <c r="T23" s="134"/>
      <c r="U23" s="134"/>
      <c r="V23" s="134"/>
    </row>
    <row r="24" spans="1:22" ht="19.5" customHeight="1">
      <c r="A24" s="203" t="s">
        <v>352</v>
      </c>
      <c r="B24" s="200">
        <v>22550</v>
      </c>
      <c r="C24" s="200">
        <v>0</v>
      </c>
      <c r="D24" s="200">
        <v>0</v>
      </c>
      <c r="E24" s="200">
        <v>-22550</v>
      </c>
      <c r="F24" s="264">
        <v>-100</v>
      </c>
      <c r="G24" s="200">
        <v>0</v>
      </c>
      <c r="H24" s="199"/>
      <c r="P24" s="134"/>
      <c r="Q24" s="134"/>
      <c r="R24" s="134"/>
      <c r="S24" s="134"/>
      <c r="T24" s="134"/>
      <c r="U24" s="134"/>
      <c r="V24" s="134"/>
    </row>
    <row r="25" spans="1:22" ht="19.5" customHeight="1">
      <c r="A25" s="263" t="s">
        <v>326</v>
      </c>
      <c r="B25" s="261">
        <v>4042.4316740999998</v>
      </c>
      <c r="C25" s="261">
        <v>5158.6471269999993</v>
      </c>
      <c r="D25" s="261">
        <v>3613.0595469599998</v>
      </c>
      <c r="E25" s="261">
        <v>1116.2154528999995</v>
      </c>
      <c r="F25" s="262">
        <v>27.612475432834909</v>
      </c>
      <c r="G25" s="261">
        <v>-1545.5875800399995</v>
      </c>
      <c r="H25" s="260">
        <v>-29.961103017698221</v>
      </c>
      <c r="P25" s="134"/>
      <c r="Q25" s="134"/>
      <c r="R25" s="134"/>
      <c r="S25" s="134"/>
      <c r="T25" s="134"/>
      <c r="U25" s="134"/>
      <c r="V25" s="134"/>
    </row>
    <row r="26" spans="1:22" ht="19.5" customHeight="1">
      <c r="A26" s="263" t="s">
        <v>325</v>
      </c>
      <c r="B26" s="261">
        <v>34128.489213320005</v>
      </c>
      <c r="C26" s="261">
        <v>43160.349367609997</v>
      </c>
      <c r="D26" s="261">
        <v>49276.391750100003</v>
      </c>
      <c r="E26" s="261">
        <v>9031.8601542899924</v>
      </c>
      <c r="F26" s="262">
        <v>26.464283542809003</v>
      </c>
      <c r="G26" s="261">
        <v>6116.0423824900063</v>
      </c>
      <c r="H26" s="260">
        <v>14.170511759295062</v>
      </c>
      <c r="P26" s="134"/>
      <c r="Q26" s="134"/>
      <c r="R26" s="134"/>
      <c r="S26" s="134"/>
      <c r="T26" s="134"/>
      <c r="U26" s="134"/>
      <c r="V26" s="134"/>
    </row>
    <row r="27" spans="1:22" ht="19.5" customHeight="1">
      <c r="A27" s="207" t="s">
        <v>324</v>
      </c>
      <c r="B27" s="205">
        <v>1081982.8771024202</v>
      </c>
      <c r="C27" s="205">
        <v>1090151.94620781</v>
      </c>
      <c r="D27" s="205">
        <v>1118241.5565142001</v>
      </c>
      <c r="E27" s="205">
        <v>8169.0691053897608</v>
      </c>
      <c r="F27" s="265">
        <v>0.75500909286723206</v>
      </c>
      <c r="G27" s="205">
        <v>28089.610306390096</v>
      </c>
      <c r="H27" s="204">
        <v>2.5766692802872382</v>
      </c>
      <c r="P27" s="134"/>
      <c r="Q27" s="134"/>
      <c r="R27" s="134"/>
      <c r="S27" s="134"/>
      <c r="T27" s="134"/>
      <c r="U27" s="134"/>
      <c r="V27" s="134"/>
    </row>
    <row r="28" spans="1:22" ht="19.5" customHeight="1">
      <c r="A28" s="263" t="s">
        <v>323</v>
      </c>
      <c r="B28" s="261">
        <v>550871.8004062199</v>
      </c>
      <c r="C28" s="261">
        <v>629933.09930358001</v>
      </c>
      <c r="D28" s="261">
        <v>680276.42287095997</v>
      </c>
      <c r="E28" s="261">
        <v>79061.298897360102</v>
      </c>
      <c r="F28" s="262">
        <v>14.35203233112664</v>
      </c>
      <c r="G28" s="261">
        <v>50343.323567379965</v>
      </c>
      <c r="H28" s="260">
        <v>7.9918524083012654</v>
      </c>
      <c r="P28" s="134"/>
      <c r="Q28" s="134"/>
      <c r="R28" s="134"/>
      <c r="S28" s="134"/>
      <c r="T28" s="134"/>
      <c r="U28" s="134"/>
      <c r="V28" s="134"/>
    </row>
    <row r="29" spans="1:22" ht="19.5" customHeight="1">
      <c r="A29" s="203" t="s">
        <v>322</v>
      </c>
      <c r="B29" s="200">
        <v>388393.05082282005</v>
      </c>
      <c r="C29" s="200">
        <v>418829.81774028006</v>
      </c>
      <c r="D29" s="200">
        <v>431254.17144337995</v>
      </c>
      <c r="E29" s="200">
        <v>30436.766917460016</v>
      </c>
      <c r="F29" s="264">
        <v>7.8365889536331794</v>
      </c>
      <c r="G29" s="200">
        <v>12424.353703099885</v>
      </c>
      <c r="H29" s="199">
        <v>2.9664444069749432</v>
      </c>
      <c r="P29" s="134"/>
      <c r="Q29" s="134"/>
      <c r="R29" s="134"/>
      <c r="S29" s="134"/>
      <c r="T29" s="134"/>
      <c r="U29" s="134"/>
      <c r="V29" s="134"/>
    </row>
    <row r="30" spans="1:22" ht="19.5" customHeight="1">
      <c r="A30" s="203" t="s">
        <v>321</v>
      </c>
      <c r="B30" s="200">
        <v>56142.590038929993</v>
      </c>
      <c r="C30" s="200">
        <v>65903.940277469999</v>
      </c>
      <c r="D30" s="200">
        <v>80678.665750370012</v>
      </c>
      <c r="E30" s="200">
        <v>9761.3502385400061</v>
      </c>
      <c r="F30" s="264">
        <v>17.38671164221558</v>
      </c>
      <c r="G30" s="200">
        <v>14774.725472900012</v>
      </c>
      <c r="H30" s="199">
        <v>22.418576811485302</v>
      </c>
      <c r="P30" s="134"/>
      <c r="Q30" s="134"/>
      <c r="R30" s="134"/>
      <c r="S30" s="134"/>
      <c r="T30" s="134"/>
      <c r="U30" s="134"/>
      <c r="V30" s="134"/>
    </row>
    <row r="31" spans="1:22" ht="19.5" customHeight="1">
      <c r="A31" s="203" t="s">
        <v>320</v>
      </c>
      <c r="B31" s="200">
        <v>79573.966203229938</v>
      </c>
      <c r="C31" s="200">
        <v>122003.47416474998</v>
      </c>
      <c r="D31" s="200">
        <v>140134.56845053</v>
      </c>
      <c r="E31" s="200">
        <v>42429.507961520037</v>
      </c>
      <c r="F31" s="264">
        <v>53.320840955892692</v>
      </c>
      <c r="G31" s="200">
        <v>18131.094285780026</v>
      </c>
      <c r="H31" s="199">
        <v>14.861129496440665</v>
      </c>
      <c r="P31" s="134"/>
      <c r="Q31" s="134"/>
      <c r="R31" s="134"/>
      <c r="S31" s="134"/>
      <c r="T31" s="134"/>
      <c r="U31" s="134"/>
      <c r="V31" s="134"/>
    </row>
    <row r="32" spans="1:22" ht="19.5" customHeight="1">
      <c r="A32" s="203" t="s">
        <v>351</v>
      </c>
      <c r="B32" s="200">
        <v>11420.198526669999</v>
      </c>
      <c r="C32" s="200">
        <v>12137.284529009999</v>
      </c>
      <c r="D32" s="200">
        <v>15423.46487442</v>
      </c>
      <c r="E32" s="200">
        <v>717.08600234000005</v>
      </c>
      <c r="F32" s="264">
        <v>6.2791027727351967</v>
      </c>
      <c r="G32" s="200">
        <v>3286.1803454100009</v>
      </c>
      <c r="H32" s="199">
        <v>27.075086997882586</v>
      </c>
      <c r="P32" s="134"/>
      <c r="Q32" s="134"/>
      <c r="R32" s="134"/>
      <c r="S32" s="134"/>
      <c r="T32" s="134"/>
      <c r="U32" s="134"/>
      <c r="V32" s="134"/>
    </row>
    <row r="33" spans="1:22" ht="19.5" customHeight="1">
      <c r="A33" s="203" t="s">
        <v>350</v>
      </c>
      <c r="B33" s="200">
        <v>3489.7689859899997</v>
      </c>
      <c r="C33" s="200">
        <v>4108.7188475599996</v>
      </c>
      <c r="D33" s="200">
        <v>5365.7509446699996</v>
      </c>
      <c r="E33" s="200">
        <v>618.94986156999994</v>
      </c>
      <c r="F33" s="264">
        <v>17.736127063276435</v>
      </c>
      <c r="G33" s="200">
        <v>1257.03209711</v>
      </c>
      <c r="H33" s="199">
        <v>30.594259275163111</v>
      </c>
      <c r="P33" s="134"/>
      <c r="Q33" s="134"/>
      <c r="R33" s="134"/>
      <c r="S33" s="134"/>
      <c r="T33" s="134"/>
      <c r="U33" s="134"/>
      <c r="V33" s="134"/>
    </row>
    <row r="34" spans="1:22" ht="19.5" customHeight="1">
      <c r="A34" s="203" t="s">
        <v>317</v>
      </c>
      <c r="B34" s="200">
        <v>11852.225828580002</v>
      </c>
      <c r="C34" s="200">
        <v>6949.8637445100067</v>
      </c>
      <c r="D34" s="161">
        <v>7419.80140758999</v>
      </c>
      <c r="E34" s="200">
        <v>-4902.362084069995</v>
      </c>
      <c r="F34" s="264">
        <v>-41.362374924114484</v>
      </c>
      <c r="G34" s="200">
        <v>469.93766307998339</v>
      </c>
      <c r="H34" s="199">
        <v>6.7618255602666624</v>
      </c>
      <c r="P34" s="134"/>
      <c r="Q34" s="134"/>
      <c r="R34" s="134"/>
      <c r="S34" s="134"/>
      <c r="T34" s="134"/>
      <c r="U34" s="134"/>
      <c r="V34" s="134"/>
    </row>
    <row r="35" spans="1:22" ht="19.5" customHeight="1">
      <c r="A35" s="263" t="s">
        <v>316</v>
      </c>
      <c r="B35" s="261">
        <v>348993.79929880059</v>
      </c>
      <c r="C35" s="261">
        <v>119380.29907893972</v>
      </c>
      <c r="D35" s="261">
        <v>163337.1048375401</v>
      </c>
      <c r="E35" s="261">
        <v>-229613.50021986087</v>
      </c>
      <c r="F35" s="262">
        <v>-65.793002821597696</v>
      </c>
      <c r="G35" s="261">
        <v>43956.805758600385</v>
      </c>
      <c r="H35" s="260">
        <v>36.820820602513429</v>
      </c>
      <c r="P35" s="134"/>
      <c r="Q35" s="134"/>
      <c r="R35" s="134"/>
      <c r="S35" s="134"/>
      <c r="T35" s="134"/>
      <c r="U35" s="134"/>
      <c r="V35" s="134"/>
    </row>
    <row r="36" spans="1:22" ht="19.5" customHeight="1">
      <c r="A36" s="263" t="s">
        <v>315</v>
      </c>
      <c r="B36" s="261">
        <v>0</v>
      </c>
      <c r="C36" s="261">
        <v>0</v>
      </c>
      <c r="D36" s="261">
        <v>0</v>
      </c>
      <c r="E36" s="261">
        <v>0</v>
      </c>
      <c r="F36" s="262"/>
      <c r="G36" s="261">
        <v>0</v>
      </c>
      <c r="H36" s="260"/>
      <c r="P36" s="134"/>
      <c r="Q36" s="134"/>
      <c r="R36" s="134"/>
      <c r="S36" s="134"/>
      <c r="T36" s="134"/>
      <c r="U36" s="134"/>
      <c r="V36" s="134"/>
    </row>
    <row r="37" spans="1:22" ht="19.5" customHeight="1">
      <c r="A37" s="263" t="s">
        <v>314</v>
      </c>
      <c r="B37" s="261">
        <v>0</v>
      </c>
      <c r="C37" s="261">
        <v>0</v>
      </c>
      <c r="D37" s="261">
        <v>0</v>
      </c>
      <c r="E37" s="261">
        <v>0</v>
      </c>
      <c r="F37" s="262"/>
      <c r="G37" s="261">
        <v>0</v>
      </c>
      <c r="H37" s="260"/>
      <c r="P37" s="134"/>
      <c r="Q37" s="134"/>
      <c r="R37" s="134"/>
      <c r="S37" s="134"/>
      <c r="T37" s="134"/>
      <c r="U37" s="134"/>
      <c r="V37" s="134"/>
    </row>
    <row r="38" spans="1:22" ht="19.5" customHeight="1">
      <c r="A38" s="263" t="s">
        <v>349</v>
      </c>
      <c r="B38" s="261">
        <v>0</v>
      </c>
      <c r="C38" s="261">
        <v>0</v>
      </c>
      <c r="D38" s="261">
        <v>0</v>
      </c>
      <c r="E38" s="261">
        <v>0</v>
      </c>
      <c r="F38" s="262"/>
      <c r="G38" s="261">
        <v>0</v>
      </c>
      <c r="H38" s="260"/>
      <c r="P38" s="134"/>
      <c r="Q38" s="134"/>
      <c r="R38" s="134"/>
      <c r="S38" s="134"/>
      <c r="T38" s="134"/>
      <c r="U38" s="134"/>
      <c r="V38" s="134"/>
    </row>
    <row r="39" spans="1:22" ht="19.5" customHeight="1">
      <c r="A39" s="263" t="s">
        <v>312</v>
      </c>
      <c r="B39" s="261">
        <v>2588.0877851399996</v>
      </c>
      <c r="C39" s="261">
        <v>1872.9479391499995</v>
      </c>
      <c r="D39" s="261">
        <v>984.36045876000026</v>
      </c>
      <c r="E39" s="261">
        <v>-715.13984599000014</v>
      </c>
      <c r="F39" s="262">
        <v>-27.631977945111142</v>
      </c>
      <c r="G39" s="261">
        <v>-888.5874803899992</v>
      </c>
      <c r="H39" s="260">
        <v>-47.44325572622521</v>
      </c>
      <c r="P39" s="134"/>
      <c r="Q39" s="134"/>
      <c r="R39" s="134"/>
      <c r="S39" s="134"/>
      <c r="T39" s="134"/>
      <c r="U39" s="134"/>
      <c r="V39" s="134"/>
    </row>
    <row r="40" spans="1:22" ht="19.5" customHeight="1">
      <c r="A40" s="203" t="s">
        <v>311</v>
      </c>
      <c r="B40" s="200">
        <v>89.986465140000348</v>
      </c>
      <c r="C40" s="200">
        <v>60.31973914999962</v>
      </c>
      <c r="D40" s="200">
        <v>86.100633760000235</v>
      </c>
      <c r="E40" s="200">
        <v>-29.666725990000728</v>
      </c>
      <c r="F40" s="264">
        <v>-32.967986845405505</v>
      </c>
      <c r="G40" s="200">
        <v>25.780894610000615</v>
      </c>
      <c r="H40" s="199">
        <v>42.740394725332258</v>
      </c>
      <c r="P40" s="134"/>
      <c r="Q40" s="134"/>
      <c r="R40" s="134"/>
      <c r="S40" s="134"/>
      <c r="T40" s="134"/>
      <c r="U40" s="134"/>
      <c r="V40" s="134"/>
    </row>
    <row r="41" spans="1:22" ht="19.5" customHeight="1">
      <c r="A41" s="203" t="s">
        <v>310</v>
      </c>
      <c r="B41" s="200">
        <v>0</v>
      </c>
      <c r="C41" s="200">
        <v>0</v>
      </c>
      <c r="D41" s="200">
        <v>0</v>
      </c>
      <c r="E41" s="200">
        <v>0</v>
      </c>
      <c r="F41" s="264"/>
      <c r="G41" s="200">
        <v>0</v>
      </c>
      <c r="H41" s="199"/>
      <c r="P41" s="134"/>
      <c r="Q41" s="134"/>
      <c r="R41" s="134"/>
      <c r="S41" s="134"/>
      <c r="T41" s="134"/>
      <c r="U41" s="134"/>
      <c r="V41" s="134"/>
    </row>
    <row r="42" spans="1:22" ht="19.5" customHeight="1">
      <c r="A42" s="203" t="s">
        <v>309</v>
      </c>
      <c r="B42" s="200">
        <v>0</v>
      </c>
      <c r="C42" s="200">
        <v>0</v>
      </c>
      <c r="D42" s="200">
        <v>0</v>
      </c>
      <c r="E42" s="200">
        <v>0</v>
      </c>
      <c r="F42" s="264"/>
      <c r="G42" s="200">
        <v>0</v>
      </c>
      <c r="H42" s="199"/>
      <c r="P42" s="134"/>
      <c r="Q42" s="134"/>
      <c r="R42" s="134"/>
      <c r="S42" s="134"/>
      <c r="T42" s="134"/>
      <c r="U42" s="134"/>
      <c r="V42" s="134"/>
    </row>
    <row r="43" spans="1:22" ht="19.5" customHeight="1">
      <c r="A43" s="203" t="s">
        <v>308</v>
      </c>
      <c r="B43" s="200">
        <v>0</v>
      </c>
      <c r="C43" s="200">
        <v>0</v>
      </c>
      <c r="D43" s="200">
        <v>0</v>
      </c>
      <c r="E43" s="200">
        <v>0</v>
      </c>
      <c r="F43" s="264"/>
      <c r="G43" s="200">
        <v>0</v>
      </c>
      <c r="H43" s="199"/>
      <c r="P43" s="134"/>
      <c r="Q43" s="134"/>
      <c r="R43" s="134"/>
      <c r="S43" s="134"/>
      <c r="T43" s="134"/>
      <c r="U43" s="134"/>
      <c r="V43" s="134"/>
    </row>
    <row r="44" spans="1:22" ht="19.5" customHeight="1">
      <c r="A44" s="203" t="s">
        <v>307</v>
      </c>
      <c r="B44" s="200">
        <v>0</v>
      </c>
      <c r="C44" s="200">
        <v>0</v>
      </c>
      <c r="D44" s="200">
        <v>0</v>
      </c>
      <c r="E44" s="200">
        <v>0</v>
      </c>
      <c r="F44" s="264"/>
      <c r="G44" s="200">
        <v>0</v>
      </c>
      <c r="H44" s="199"/>
      <c r="P44" s="134"/>
      <c r="Q44" s="134"/>
      <c r="R44" s="134"/>
      <c r="S44" s="134"/>
      <c r="T44" s="134"/>
      <c r="U44" s="134"/>
      <c r="V44" s="134"/>
    </row>
    <row r="45" spans="1:22" ht="19.5" customHeight="1">
      <c r="A45" s="203" t="s">
        <v>348</v>
      </c>
      <c r="B45" s="200">
        <v>2498.1013199999993</v>
      </c>
      <c r="C45" s="200">
        <v>1812.6281999999999</v>
      </c>
      <c r="D45" s="200">
        <v>898.25982499999998</v>
      </c>
      <c r="E45" s="200">
        <v>-685.47311999999943</v>
      </c>
      <c r="F45" s="264">
        <v>-27.439764532849274</v>
      </c>
      <c r="G45" s="200">
        <v>-914.3683749999999</v>
      </c>
      <c r="H45" s="199">
        <v>-50.444342364308362</v>
      </c>
      <c r="P45" s="134"/>
      <c r="Q45" s="134"/>
      <c r="R45" s="134"/>
      <c r="S45" s="134"/>
      <c r="T45" s="134"/>
      <c r="U45" s="134"/>
      <c r="V45" s="134"/>
    </row>
    <row r="46" spans="1:22" ht="19.5" customHeight="1">
      <c r="A46" s="203" t="s">
        <v>347</v>
      </c>
      <c r="B46" s="200">
        <v>0</v>
      </c>
      <c r="C46" s="200">
        <v>0</v>
      </c>
      <c r="D46" s="200">
        <v>0</v>
      </c>
      <c r="E46" s="200">
        <v>0</v>
      </c>
      <c r="F46" s="264"/>
      <c r="G46" s="200">
        <v>0</v>
      </c>
      <c r="H46" s="199"/>
      <c r="P46" s="134"/>
      <c r="Q46" s="134"/>
      <c r="R46" s="134"/>
      <c r="S46" s="134"/>
      <c r="T46" s="134"/>
      <c r="U46" s="134"/>
      <c r="V46" s="134"/>
    </row>
    <row r="47" spans="1:22" ht="19.5" customHeight="1">
      <c r="A47" s="263" t="s">
        <v>303</v>
      </c>
      <c r="B47" s="261">
        <v>125443.67483801</v>
      </c>
      <c r="C47" s="261">
        <v>206128.62793138</v>
      </c>
      <c r="D47" s="261">
        <v>212306.67404083002</v>
      </c>
      <c r="E47" s="261">
        <v>80684.953093370001</v>
      </c>
      <c r="F47" s="262">
        <v>64.319666334361955</v>
      </c>
      <c r="G47" s="261">
        <v>6178.0461094500206</v>
      </c>
      <c r="H47" s="260">
        <v>2.9971800479391368</v>
      </c>
      <c r="P47" s="134"/>
      <c r="Q47" s="134"/>
      <c r="R47" s="134"/>
      <c r="S47" s="134"/>
      <c r="T47" s="134"/>
      <c r="U47" s="134"/>
      <c r="V47" s="134"/>
    </row>
    <row r="48" spans="1:22" ht="19.5" customHeight="1" thickBot="1">
      <c r="A48" s="259" t="s">
        <v>302</v>
      </c>
      <c r="B48" s="257">
        <v>54085.495802439997</v>
      </c>
      <c r="C48" s="257">
        <v>132837.01582154003</v>
      </c>
      <c r="D48" s="257">
        <v>61337.000105289975</v>
      </c>
      <c r="E48" s="257">
        <v>78751.520019100033</v>
      </c>
      <c r="F48" s="258">
        <v>145.60561727446947</v>
      </c>
      <c r="G48" s="257">
        <v>-71500.015716250055</v>
      </c>
      <c r="H48" s="256">
        <v>-53.825370341281072</v>
      </c>
      <c r="P48" s="134"/>
      <c r="Q48" s="134"/>
      <c r="R48" s="134"/>
      <c r="S48" s="134"/>
      <c r="T48" s="134"/>
      <c r="U48" s="134"/>
      <c r="V48" s="134"/>
    </row>
    <row r="49" spans="1:22" ht="19.5" customHeight="1" thickTop="1">
      <c r="A49" s="194" t="s">
        <v>294</v>
      </c>
      <c r="B49" s="253"/>
      <c r="C49" s="253"/>
      <c r="D49" s="158"/>
      <c r="E49" s="253"/>
      <c r="F49" s="254"/>
      <c r="G49" s="253"/>
      <c r="H49" s="252"/>
      <c r="P49" s="134"/>
      <c r="Q49" s="134"/>
      <c r="R49" s="134"/>
      <c r="S49" s="134"/>
      <c r="T49" s="134"/>
      <c r="U49" s="134"/>
      <c r="V49" s="134"/>
    </row>
    <row r="50" spans="1:22" ht="19.5" customHeight="1">
      <c r="A50" s="255" t="s">
        <v>253</v>
      </c>
      <c r="B50" s="253"/>
      <c r="C50" s="253"/>
      <c r="D50" s="158"/>
      <c r="E50" s="253"/>
      <c r="F50" s="254"/>
      <c r="G50" s="253"/>
      <c r="H50" s="252"/>
      <c r="P50" s="134"/>
      <c r="Q50" s="134"/>
      <c r="R50" s="134"/>
      <c r="S50" s="134"/>
      <c r="T50" s="134"/>
      <c r="U50" s="134"/>
      <c r="V50" s="134"/>
    </row>
    <row r="51" spans="1:22" ht="19.5" customHeight="1">
      <c r="A51" s="190" t="s">
        <v>346</v>
      </c>
      <c r="B51" s="136">
        <v>965200.89278025005</v>
      </c>
      <c r="C51" s="136">
        <v>954024.76621174987</v>
      </c>
      <c r="D51" s="136">
        <v>982730.34909330006</v>
      </c>
      <c r="E51" s="136">
        <v>-11176.126568500185</v>
      </c>
      <c r="F51" s="251">
        <v>-1.15790677900302</v>
      </c>
      <c r="G51" s="136">
        <v>28705.582881550188</v>
      </c>
      <c r="H51" s="250">
        <v>3.0088928399138499</v>
      </c>
      <c r="P51" s="134"/>
      <c r="Q51" s="134"/>
      <c r="R51" s="134"/>
      <c r="S51" s="134"/>
      <c r="T51" s="134"/>
      <c r="U51" s="134"/>
      <c r="V51" s="134"/>
    </row>
    <row r="52" spans="1:22" ht="19.5" customHeight="1">
      <c r="A52" s="190" t="s">
        <v>345</v>
      </c>
      <c r="B52" s="136">
        <v>-414329.07340222056</v>
      </c>
      <c r="C52" s="136">
        <v>-324091.71077494975</v>
      </c>
      <c r="D52" s="136">
        <v>-302453.9320215201</v>
      </c>
      <c r="E52" s="136">
        <v>90237.362627270806</v>
      </c>
      <c r="F52" s="251">
        <v>-21.779152953543903</v>
      </c>
      <c r="G52" s="136">
        <v>21637.778753429651</v>
      </c>
      <c r="H52" s="250">
        <v>-6.6764369572090008</v>
      </c>
      <c r="P52" s="134"/>
      <c r="Q52" s="134"/>
      <c r="R52" s="134"/>
      <c r="S52" s="134"/>
      <c r="T52" s="134"/>
      <c r="U52" s="134"/>
      <c r="V52" s="134"/>
    </row>
    <row r="53" spans="1:22" ht="19.5" customHeight="1">
      <c r="A53" s="190" t="s">
        <v>299</v>
      </c>
      <c r="B53" s="188">
        <v>145400.68142713001</v>
      </c>
      <c r="C53" s="188">
        <v>295805.29438531003</v>
      </c>
      <c r="D53" s="188">
        <v>224367.28239601996</v>
      </c>
      <c r="E53" s="136">
        <v>150404.61295818002</v>
      </c>
      <c r="F53" s="251">
        <v>103.44147735893372</v>
      </c>
      <c r="G53" s="136">
        <v>-71438.011989290069</v>
      </c>
      <c r="H53" s="250">
        <v>-24.150349349811282</v>
      </c>
      <c r="P53" s="134"/>
      <c r="Q53" s="134"/>
      <c r="R53" s="134"/>
      <c r="S53" s="134"/>
      <c r="T53" s="134"/>
      <c r="U53" s="134"/>
      <c r="V53" s="134"/>
    </row>
    <row r="59" spans="1:22">
      <c r="B59" s="135"/>
      <c r="C59" s="135"/>
      <c r="D59" s="135"/>
      <c r="E59" s="135"/>
      <c r="F59" s="135"/>
      <c r="G59" s="135"/>
      <c r="H59" s="135"/>
    </row>
    <row r="60" spans="1:22">
      <c r="B60" s="135"/>
      <c r="C60" s="135"/>
      <c r="D60" s="135"/>
      <c r="E60" s="135"/>
      <c r="F60" s="135"/>
      <c r="G60" s="135"/>
      <c r="H60" s="135"/>
    </row>
    <row r="61" spans="1:22">
      <c r="B61" s="135"/>
      <c r="C61" s="135"/>
      <c r="D61" s="135"/>
      <c r="E61" s="135"/>
      <c r="F61" s="135"/>
      <c r="G61" s="135"/>
      <c r="H61" s="135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1.42578125" style="130" customWidth="1"/>
    <col min="7" max="7" width="8.5703125" style="130" customWidth="1"/>
    <col min="8" max="8" width="12.42578125" style="130" customWidth="1"/>
    <col min="9" max="9" width="9.42578125" style="130" customWidth="1"/>
    <col min="10" max="10" width="11" style="129"/>
    <col min="11" max="11" width="13.7109375" style="129" bestFit="1" customWidth="1"/>
    <col min="12" max="250" width="11" style="129"/>
    <col min="251" max="251" width="46.7109375" style="129" bestFit="1" customWidth="1"/>
    <col min="252" max="252" width="11.85546875" style="129" customWidth="1"/>
    <col min="253" max="253" width="12.42578125" style="129" customWidth="1"/>
    <col min="254" max="254" width="12.5703125" style="129" customWidth="1"/>
    <col min="255" max="255" width="11.7109375" style="129" customWidth="1"/>
    <col min="256" max="256" width="10.7109375" style="129" customWidth="1"/>
    <col min="257" max="257" width="2.42578125" style="129" bestFit="1" customWidth="1"/>
    <col min="258" max="258" width="8.5703125" style="129" customWidth="1"/>
    <col min="259" max="259" width="12.42578125" style="129" customWidth="1"/>
    <col min="260" max="260" width="2.140625" style="129" customWidth="1"/>
    <col min="261" max="261" width="9.42578125" style="129" customWidth="1"/>
    <col min="262" max="506" width="11" style="129"/>
    <col min="507" max="507" width="46.7109375" style="129" bestFit="1" customWidth="1"/>
    <col min="508" max="508" width="11.85546875" style="129" customWidth="1"/>
    <col min="509" max="509" width="12.42578125" style="129" customWidth="1"/>
    <col min="510" max="510" width="12.5703125" style="129" customWidth="1"/>
    <col min="511" max="511" width="11.7109375" style="129" customWidth="1"/>
    <col min="512" max="512" width="10.7109375" style="129" customWidth="1"/>
    <col min="513" max="513" width="2.42578125" style="129" bestFit="1" customWidth="1"/>
    <col min="514" max="514" width="8.5703125" style="129" customWidth="1"/>
    <col min="515" max="515" width="12.42578125" style="129" customWidth="1"/>
    <col min="516" max="516" width="2.140625" style="129" customWidth="1"/>
    <col min="517" max="517" width="9.42578125" style="129" customWidth="1"/>
    <col min="518" max="762" width="11" style="129"/>
    <col min="763" max="763" width="46.7109375" style="129" bestFit="1" customWidth="1"/>
    <col min="764" max="764" width="11.85546875" style="129" customWidth="1"/>
    <col min="765" max="765" width="12.42578125" style="129" customWidth="1"/>
    <col min="766" max="766" width="12.5703125" style="129" customWidth="1"/>
    <col min="767" max="767" width="11.7109375" style="129" customWidth="1"/>
    <col min="768" max="768" width="10.7109375" style="129" customWidth="1"/>
    <col min="769" max="769" width="2.42578125" style="129" bestFit="1" customWidth="1"/>
    <col min="770" max="770" width="8.5703125" style="129" customWidth="1"/>
    <col min="771" max="771" width="12.42578125" style="129" customWidth="1"/>
    <col min="772" max="772" width="2.140625" style="129" customWidth="1"/>
    <col min="773" max="773" width="9.42578125" style="129" customWidth="1"/>
    <col min="774" max="1018" width="11" style="129"/>
    <col min="1019" max="1019" width="46.7109375" style="129" bestFit="1" customWidth="1"/>
    <col min="1020" max="1020" width="11.85546875" style="129" customWidth="1"/>
    <col min="1021" max="1021" width="12.42578125" style="129" customWidth="1"/>
    <col min="1022" max="1022" width="12.5703125" style="129" customWidth="1"/>
    <col min="1023" max="1023" width="11.7109375" style="129" customWidth="1"/>
    <col min="1024" max="1024" width="10.7109375" style="129" customWidth="1"/>
    <col min="1025" max="1025" width="2.42578125" style="129" bestFit="1" customWidth="1"/>
    <col min="1026" max="1026" width="8.5703125" style="129" customWidth="1"/>
    <col min="1027" max="1027" width="12.42578125" style="129" customWidth="1"/>
    <col min="1028" max="1028" width="2.140625" style="129" customWidth="1"/>
    <col min="1029" max="1029" width="9.42578125" style="129" customWidth="1"/>
    <col min="1030" max="1274" width="11" style="129"/>
    <col min="1275" max="1275" width="46.7109375" style="129" bestFit="1" customWidth="1"/>
    <col min="1276" max="1276" width="11.85546875" style="129" customWidth="1"/>
    <col min="1277" max="1277" width="12.42578125" style="129" customWidth="1"/>
    <col min="1278" max="1278" width="12.5703125" style="129" customWidth="1"/>
    <col min="1279" max="1279" width="11.7109375" style="129" customWidth="1"/>
    <col min="1280" max="1280" width="10.7109375" style="129" customWidth="1"/>
    <col min="1281" max="1281" width="2.42578125" style="129" bestFit="1" customWidth="1"/>
    <col min="1282" max="1282" width="8.5703125" style="129" customWidth="1"/>
    <col min="1283" max="1283" width="12.42578125" style="129" customWidth="1"/>
    <col min="1284" max="1284" width="2.140625" style="129" customWidth="1"/>
    <col min="1285" max="1285" width="9.42578125" style="129" customWidth="1"/>
    <col min="1286" max="1530" width="11" style="129"/>
    <col min="1531" max="1531" width="46.7109375" style="129" bestFit="1" customWidth="1"/>
    <col min="1532" max="1532" width="11.85546875" style="129" customWidth="1"/>
    <col min="1533" max="1533" width="12.42578125" style="129" customWidth="1"/>
    <col min="1534" max="1534" width="12.5703125" style="129" customWidth="1"/>
    <col min="1535" max="1535" width="11.7109375" style="129" customWidth="1"/>
    <col min="1536" max="1536" width="10.7109375" style="129" customWidth="1"/>
    <col min="1537" max="1537" width="2.42578125" style="129" bestFit="1" customWidth="1"/>
    <col min="1538" max="1538" width="8.5703125" style="129" customWidth="1"/>
    <col min="1539" max="1539" width="12.42578125" style="129" customWidth="1"/>
    <col min="1540" max="1540" width="2.140625" style="129" customWidth="1"/>
    <col min="1541" max="1541" width="9.42578125" style="129" customWidth="1"/>
    <col min="1542" max="1786" width="11" style="129"/>
    <col min="1787" max="1787" width="46.7109375" style="129" bestFit="1" customWidth="1"/>
    <col min="1788" max="1788" width="11.85546875" style="129" customWidth="1"/>
    <col min="1789" max="1789" width="12.42578125" style="129" customWidth="1"/>
    <col min="1790" max="1790" width="12.5703125" style="129" customWidth="1"/>
    <col min="1791" max="1791" width="11.7109375" style="129" customWidth="1"/>
    <col min="1792" max="1792" width="10.7109375" style="129" customWidth="1"/>
    <col min="1793" max="1793" width="2.42578125" style="129" bestFit="1" customWidth="1"/>
    <col min="1794" max="1794" width="8.5703125" style="129" customWidth="1"/>
    <col min="1795" max="1795" width="12.42578125" style="129" customWidth="1"/>
    <col min="1796" max="1796" width="2.140625" style="129" customWidth="1"/>
    <col min="1797" max="1797" width="9.42578125" style="129" customWidth="1"/>
    <col min="1798" max="2042" width="11" style="129"/>
    <col min="2043" max="2043" width="46.7109375" style="129" bestFit="1" customWidth="1"/>
    <col min="2044" max="2044" width="11.85546875" style="129" customWidth="1"/>
    <col min="2045" max="2045" width="12.42578125" style="129" customWidth="1"/>
    <col min="2046" max="2046" width="12.5703125" style="129" customWidth="1"/>
    <col min="2047" max="2047" width="11.7109375" style="129" customWidth="1"/>
    <col min="2048" max="2048" width="10.7109375" style="129" customWidth="1"/>
    <col min="2049" max="2049" width="2.42578125" style="129" bestFit="1" customWidth="1"/>
    <col min="2050" max="2050" width="8.5703125" style="129" customWidth="1"/>
    <col min="2051" max="2051" width="12.42578125" style="129" customWidth="1"/>
    <col min="2052" max="2052" width="2.140625" style="129" customWidth="1"/>
    <col min="2053" max="2053" width="9.42578125" style="129" customWidth="1"/>
    <col min="2054" max="2298" width="11" style="129"/>
    <col min="2299" max="2299" width="46.7109375" style="129" bestFit="1" customWidth="1"/>
    <col min="2300" max="2300" width="11.85546875" style="129" customWidth="1"/>
    <col min="2301" max="2301" width="12.42578125" style="129" customWidth="1"/>
    <col min="2302" max="2302" width="12.5703125" style="129" customWidth="1"/>
    <col min="2303" max="2303" width="11.7109375" style="129" customWidth="1"/>
    <col min="2304" max="2304" width="10.7109375" style="129" customWidth="1"/>
    <col min="2305" max="2305" width="2.42578125" style="129" bestFit="1" customWidth="1"/>
    <col min="2306" max="2306" width="8.5703125" style="129" customWidth="1"/>
    <col min="2307" max="2307" width="12.42578125" style="129" customWidth="1"/>
    <col min="2308" max="2308" width="2.140625" style="129" customWidth="1"/>
    <col min="2309" max="2309" width="9.42578125" style="129" customWidth="1"/>
    <col min="2310" max="2554" width="11" style="129"/>
    <col min="2555" max="2555" width="46.7109375" style="129" bestFit="1" customWidth="1"/>
    <col min="2556" max="2556" width="11.85546875" style="129" customWidth="1"/>
    <col min="2557" max="2557" width="12.42578125" style="129" customWidth="1"/>
    <col min="2558" max="2558" width="12.5703125" style="129" customWidth="1"/>
    <col min="2559" max="2559" width="11.7109375" style="129" customWidth="1"/>
    <col min="2560" max="2560" width="10.7109375" style="129" customWidth="1"/>
    <col min="2561" max="2561" width="2.42578125" style="129" bestFit="1" customWidth="1"/>
    <col min="2562" max="2562" width="8.5703125" style="129" customWidth="1"/>
    <col min="2563" max="2563" width="12.42578125" style="129" customWidth="1"/>
    <col min="2564" max="2564" width="2.140625" style="129" customWidth="1"/>
    <col min="2565" max="2565" width="9.42578125" style="129" customWidth="1"/>
    <col min="2566" max="2810" width="11" style="129"/>
    <col min="2811" max="2811" width="46.7109375" style="129" bestFit="1" customWidth="1"/>
    <col min="2812" max="2812" width="11.85546875" style="129" customWidth="1"/>
    <col min="2813" max="2813" width="12.42578125" style="129" customWidth="1"/>
    <col min="2814" max="2814" width="12.5703125" style="129" customWidth="1"/>
    <col min="2815" max="2815" width="11.7109375" style="129" customWidth="1"/>
    <col min="2816" max="2816" width="10.7109375" style="129" customWidth="1"/>
    <col min="2817" max="2817" width="2.42578125" style="129" bestFit="1" customWidth="1"/>
    <col min="2818" max="2818" width="8.5703125" style="129" customWidth="1"/>
    <col min="2819" max="2819" width="12.42578125" style="129" customWidth="1"/>
    <col min="2820" max="2820" width="2.140625" style="129" customWidth="1"/>
    <col min="2821" max="2821" width="9.42578125" style="129" customWidth="1"/>
    <col min="2822" max="3066" width="11" style="129"/>
    <col min="3067" max="3067" width="46.7109375" style="129" bestFit="1" customWidth="1"/>
    <col min="3068" max="3068" width="11.85546875" style="129" customWidth="1"/>
    <col min="3069" max="3069" width="12.42578125" style="129" customWidth="1"/>
    <col min="3070" max="3070" width="12.5703125" style="129" customWidth="1"/>
    <col min="3071" max="3071" width="11.7109375" style="129" customWidth="1"/>
    <col min="3072" max="3072" width="10.7109375" style="129" customWidth="1"/>
    <col min="3073" max="3073" width="2.42578125" style="129" bestFit="1" customWidth="1"/>
    <col min="3074" max="3074" width="8.5703125" style="129" customWidth="1"/>
    <col min="3075" max="3075" width="12.42578125" style="129" customWidth="1"/>
    <col min="3076" max="3076" width="2.140625" style="129" customWidth="1"/>
    <col min="3077" max="3077" width="9.42578125" style="129" customWidth="1"/>
    <col min="3078" max="3322" width="11" style="129"/>
    <col min="3323" max="3323" width="46.7109375" style="129" bestFit="1" customWidth="1"/>
    <col min="3324" max="3324" width="11.85546875" style="129" customWidth="1"/>
    <col min="3325" max="3325" width="12.42578125" style="129" customWidth="1"/>
    <col min="3326" max="3326" width="12.5703125" style="129" customWidth="1"/>
    <col min="3327" max="3327" width="11.7109375" style="129" customWidth="1"/>
    <col min="3328" max="3328" width="10.7109375" style="129" customWidth="1"/>
    <col min="3329" max="3329" width="2.42578125" style="129" bestFit="1" customWidth="1"/>
    <col min="3330" max="3330" width="8.5703125" style="129" customWidth="1"/>
    <col min="3331" max="3331" width="12.42578125" style="129" customWidth="1"/>
    <col min="3332" max="3332" width="2.140625" style="129" customWidth="1"/>
    <col min="3333" max="3333" width="9.42578125" style="129" customWidth="1"/>
    <col min="3334" max="3578" width="11" style="129"/>
    <col min="3579" max="3579" width="46.7109375" style="129" bestFit="1" customWidth="1"/>
    <col min="3580" max="3580" width="11.85546875" style="129" customWidth="1"/>
    <col min="3581" max="3581" width="12.42578125" style="129" customWidth="1"/>
    <col min="3582" max="3582" width="12.5703125" style="129" customWidth="1"/>
    <col min="3583" max="3583" width="11.7109375" style="129" customWidth="1"/>
    <col min="3584" max="3584" width="10.7109375" style="129" customWidth="1"/>
    <col min="3585" max="3585" width="2.42578125" style="129" bestFit="1" customWidth="1"/>
    <col min="3586" max="3586" width="8.5703125" style="129" customWidth="1"/>
    <col min="3587" max="3587" width="12.42578125" style="129" customWidth="1"/>
    <col min="3588" max="3588" width="2.140625" style="129" customWidth="1"/>
    <col min="3589" max="3589" width="9.42578125" style="129" customWidth="1"/>
    <col min="3590" max="3834" width="11" style="129"/>
    <col min="3835" max="3835" width="46.7109375" style="129" bestFit="1" customWidth="1"/>
    <col min="3836" max="3836" width="11.85546875" style="129" customWidth="1"/>
    <col min="3837" max="3837" width="12.42578125" style="129" customWidth="1"/>
    <col min="3838" max="3838" width="12.5703125" style="129" customWidth="1"/>
    <col min="3839" max="3839" width="11.7109375" style="129" customWidth="1"/>
    <col min="3840" max="3840" width="10.7109375" style="129" customWidth="1"/>
    <col min="3841" max="3841" width="2.42578125" style="129" bestFit="1" customWidth="1"/>
    <col min="3842" max="3842" width="8.5703125" style="129" customWidth="1"/>
    <col min="3843" max="3843" width="12.42578125" style="129" customWidth="1"/>
    <col min="3844" max="3844" width="2.140625" style="129" customWidth="1"/>
    <col min="3845" max="3845" width="9.42578125" style="129" customWidth="1"/>
    <col min="3846" max="4090" width="11" style="129"/>
    <col min="4091" max="4091" width="46.7109375" style="129" bestFit="1" customWidth="1"/>
    <col min="4092" max="4092" width="11.85546875" style="129" customWidth="1"/>
    <col min="4093" max="4093" width="12.42578125" style="129" customWidth="1"/>
    <col min="4094" max="4094" width="12.5703125" style="129" customWidth="1"/>
    <col min="4095" max="4095" width="11.7109375" style="129" customWidth="1"/>
    <col min="4096" max="4096" width="10.7109375" style="129" customWidth="1"/>
    <col min="4097" max="4097" width="2.42578125" style="129" bestFit="1" customWidth="1"/>
    <col min="4098" max="4098" width="8.5703125" style="129" customWidth="1"/>
    <col min="4099" max="4099" width="12.42578125" style="129" customWidth="1"/>
    <col min="4100" max="4100" width="2.140625" style="129" customWidth="1"/>
    <col min="4101" max="4101" width="9.42578125" style="129" customWidth="1"/>
    <col min="4102" max="4346" width="11" style="129"/>
    <col min="4347" max="4347" width="46.7109375" style="129" bestFit="1" customWidth="1"/>
    <col min="4348" max="4348" width="11.85546875" style="129" customWidth="1"/>
    <col min="4349" max="4349" width="12.42578125" style="129" customWidth="1"/>
    <col min="4350" max="4350" width="12.5703125" style="129" customWidth="1"/>
    <col min="4351" max="4351" width="11.7109375" style="129" customWidth="1"/>
    <col min="4352" max="4352" width="10.7109375" style="129" customWidth="1"/>
    <col min="4353" max="4353" width="2.42578125" style="129" bestFit="1" customWidth="1"/>
    <col min="4354" max="4354" width="8.5703125" style="129" customWidth="1"/>
    <col min="4355" max="4355" width="12.42578125" style="129" customWidth="1"/>
    <col min="4356" max="4356" width="2.140625" style="129" customWidth="1"/>
    <col min="4357" max="4357" width="9.42578125" style="129" customWidth="1"/>
    <col min="4358" max="4602" width="11" style="129"/>
    <col min="4603" max="4603" width="46.7109375" style="129" bestFit="1" customWidth="1"/>
    <col min="4604" max="4604" width="11.85546875" style="129" customWidth="1"/>
    <col min="4605" max="4605" width="12.42578125" style="129" customWidth="1"/>
    <col min="4606" max="4606" width="12.5703125" style="129" customWidth="1"/>
    <col min="4607" max="4607" width="11.7109375" style="129" customWidth="1"/>
    <col min="4608" max="4608" width="10.7109375" style="129" customWidth="1"/>
    <col min="4609" max="4609" width="2.42578125" style="129" bestFit="1" customWidth="1"/>
    <col min="4610" max="4610" width="8.5703125" style="129" customWidth="1"/>
    <col min="4611" max="4611" width="12.42578125" style="129" customWidth="1"/>
    <col min="4612" max="4612" width="2.140625" style="129" customWidth="1"/>
    <col min="4613" max="4613" width="9.42578125" style="129" customWidth="1"/>
    <col min="4614" max="4858" width="11" style="129"/>
    <col min="4859" max="4859" width="46.7109375" style="129" bestFit="1" customWidth="1"/>
    <col min="4860" max="4860" width="11.85546875" style="129" customWidth="1"/>
    <col min="4861" max="4861" width="12.42578125" style="129" customWidth="1"/>
    <col min="4862" max="4862" width="12.5703125" style="129" customWidth="1"/>
    <col min="4863" max="4863" width="11.7109375" style="129" customWidth="1"/>
    <col min="4864" max="4864" width="10.7109375" style="129" customWidth="1"/>
    <col min="4865" max="4865" width="2.42578125" style="129" bestFit="1" customWidth="1"/>
    <col min="4866" max="4866" width="8.5703125" style="129" customWidth="1"/>
    <col min="4867" max="4867" width="12.42578125" style="129" customWidth="1"/>
    <col min="4868" max="4868" width="2.140625" style="129" customWidth="1"/>
    <col min="4869" max="4869" width="9.42578125" style="129" customWidth="1"/>
    <col min="4870" max="5114" width="11" style="129"/>
    <col min="5115" max="5115" width="46.7109375" style="129" bestFit="1" customWidth="1"/>
    <col min="5116" max="5116" width="11.85546875" style="129" customWidth="1"/>
    <col min="5117" max="5117" width="12.42578125" style="129" customWidth="1"/>
    <col min="5118" max="5118" width="12.5703125" style="129" customWidth="1"/>
    <col min="5119" max="5119" width="11.7109375" style="129" customWidth="1"/>
    <col min="5120" max="5120" width="10.7109375" style="129" customWidth="1"/>
    <col min="5121" max="5121" width="2.42578125" style="129" bestFit="1" customWidth="1"/>
    <col min="5122" max="5122" width="8.5703125" style="129" customWidth="1"/>
    <col min="5123" max="5123" width="12.42578125" style="129" customWidth="1"/>
    <col min="5124" max="5124" width="2.140625" style="129" customWidth="1"/>
    <col min="5125" max="5125" width="9.42578125" style="129" customWidth="1"/>
    <col min="5126" max="5370" width="11" style="129"/>
    <col min="5371" max="5371" width="46.7109375" style="129" bestFit="1" customWidth="1"/>
    <col min="5372" max="5372" width="11.85546875" style="129" customWidth="1"/>
    <col min="5373" max="5373" width="12.42578125" style="129" customWidth="1"/>
    <col min="5374" max="5374" width="12.5703125" style="129" customWidth="1"/>
    <col min="5375" max="5375" width="11.7109375" style="129" customWidth="1"/>
    <col min="5376" max="5376" width="10.7109375" style="129" customWidth="1"/>
    <col min="5377" max="5377" width="2.42578125" style="129" bestFit="1" customWidth="1"/>
    <col min="5378" max="5378" width="8.5703125" style="129" customWidth="1"/>
    <col min="5379" max="5379" width="12.42578125" style="129" customWidth="1"/>
    <col min="5380" max="5380" width="2.140625" style="129" customWidth="1"/>
    <col min="5381" max="5381" width="9.42578125" style="129" customWidth="1"/>
    <col min="5382" max="5626" width="11" style="129"/>
    <col min="5627" max="5627" width="46.7109375" style="129" bestFit="1" customWidth="1"/>
    <col min="5628" max="5628" width="11.85546875" style="129" customWidth="1"/>
    <col min="5629" max="5629" width="12.42578125" style="129" customWidth="1"/>
    <col min="5630" max="5630" width="12.5703125" style="129" customWidth="1"/>
    <col min="5631" max="5631" width="11.7109375" style="129" customWidth="1"/>
    <col min="5632" max="5632" width="10.7109375" style="129" customWidth="1"/>
    <col min="5633" max="5633" width="2.42578125" style="129" bestFit="1" customWidth="1"/>
    <col min="5634" max="5634" width="8.5703125" style="129" customWidth="1"/>
    <col min="5635" max="5635" width="12.42578125" style="129" customWidth="1"/>
    <col min="5636" max="5636" width="2.140625" style="129" customWidth="1"/>
    <col min="5637" max="5637" width="9.42578125" style="129" customWidth="1"/>
    <col min="5638" max="5882" width="11" style="129"/>
    <col min="5883" max="5883" width="46.7109375" style="129" bestFit="1" customWidth="1"/>
    <col min="5884" max="5884" width="11.85546875" style="129" customWidth="1"/>
    <col min="5885" max="5885" width="12.42578125" style="129" customWidth="1"/>
    <col min="5886" max="5886" width="12.5703125" style="129" customWidth="1"/>
    <col min="5887" max="5887" width="11.7109375" style="129" customWidth="1"/>
    <col min="5888" max="5888" width="10.7109375" style="129" customWidth="1"/>
    <col min="5889" max="5889" width="2.42578125" style="129" bestFit="1" customWidth="1"/>
    <col min="5890" max="5890" width="8.5703125" style="129" customWidth="1"/>
    <col min="5891" max="5891" width="12.42578125" style="129" customWidth="1"/>
    <col min="5892" max="5892" width="2.140625" style="129" customWidth="1"/>
    <col min="5893" max="5893" width="9.42578125" style="129" customWidth="1"/>
    <col min="5894" max="6138" width="11" style="129"/>
    <col min="6139" max="6139" width="46.7109375" style="129" bestFit="1" customWidth="1"/>
    <col min="6140" max="6140" width="11.85546875" style="129" customWidth="1"/>
    <col min="6141" max="6141" width="12.42578125" style="129" customWidth="1"/>
    <col min="6142" max="6142" width="12.5703125" style="129" customWidth="1"/>
    <col min="6143" max="6143" width="11.7109375" style="129" customWidth="1"/>
    <col min="6144" max="6144" width="10.7109375" style="129" customWidth="1"/>
    <col min="6145" max="6145" width="2.42578125" style="129" bestFit="1" customWidth="1"/>
    <col min="6146" max="6146" width="8.5703125" style="129" customWidth="1"/>
    <col min="6147" max="6147" width="12.42578125" style="129" customWidth="1"/>
    <col min="6148" max="6148" width="2.140625" style="129" customWidth="1"/>
    <col min="6149" max="6149" width="9.42578125" style="129" customWidth="1"/>
    <col min="6150" max="6394" width="11" style="129"/>
    <col min="6395" max="6395" width="46.7109375" style="129" bestFit="1" customWidth="1"/>
    <col min="6396" max="6396" width="11.85546875" style="129" customWidth="1"/>
    <col min="6397" max="6397" width="12.42578125" style="129" customWidth="1"/>
    <col min="6398" max="6398" width="12.5703125" style="129" customWidth="1"/>
    <col min="6399" max="6399" width="11.7109375" style="129" customWidth="1"/>
    <col min="6400" max="6400" width="10.7109375" style="129" customWidth="1"/>
    <col min="6401" max="6401" width="2.42578125" style="129" bestFit="1" customWidth="1"/>
    <col min="6402" max="6402" width="8.5703125" style="129" customWidth="1"/>
    <col min="6403" max="6403" width="12.42578125" style="129" customWidth="1"/>
    <col min="6404" max="6404" width="2.140625" style="129" customWidth="1"/>
    <col min="6405" max="6405" width="9.42578125" style="129" customWidth="1"/>
    <col min="6406" max="6650" width="11" style="129"/>
    <col min="6651" max="6651" width="46.7109375" style="129" bestFit="1" customWidth="1"/>
    <col min="6652" max="6652" width="11.85546875" style="129" customWidth="1"/>
    <col min="6653" max="6653" width="12.42578125" style="129" customWidth="1"/>
    <col min="6654" max="6654" width="12.5703125" style="129" customWidth="1"/>
    <col min="6655" max="6655" width="11.7109375" style="129" customWidth="1"/>
    <col min="6656" max="6656" width="10.7109375" style="129" customWidth="1"/>
    <col min="6657" max="6657" width="2.42578125" style="129" bestFit="1" customWidth="1"/>
    <col min="6658" max="6658" width="8.5703125" style="129" customWidth="1"/>
    <col min="6659" max="6659" width="12.42578125" style="129" customWidth="1"/>
    <col min="6660" max="6660" width="2.140625" style="129" customWidth="1"/>
    <col min="6661" max="6661" width="9.42578125" style="129" customWidth="1"/>
    <col min="6662" max="6906" width="11" style="129"/>
    <col min="6907" max="6907" width="46.7109375" style="129" bestFit="1" customWidth="1"/>
    <col min="6908" max="6908" width="11.85546875" style="129" customWidth="1"/>
    <col min="6909" max="6909" width="12.42578125" style="129" customWidth="1"/>
    <col min="6910" max="6910" width="12.5703125" style="129" customWidth="1"/>
    <col min="6911" max="6911" width="11.7109375" style="129" customWidth="1"/>
    <col min="6912" max="6912" width="10.7109375" style="129" customWidth="1"/>
    <col min="6913" max="6913" width="2.42578125" style="129" bestFit="1" customWidth="1"/>
    <col min="6914" max="6914" width="8.5703125" style="129" customWidth="1"/>
    <col min="6915" max="6915" width="12.42578125" style="129" customWidth="1"/>
    <col min="6916" max="6916" width="2.140625" style="129" customWidth="1"/>
    <col min="6917" max="6917" width="9.42578125" style="129" customWidth="1"/>
    <col min="6918" max="7162" width="11" style="129"/>
    <col min="7163" max="7163" width="46.7109375" style="129" bestFit="1" customWidth="1"/>
    <col min="7164" max="7164" width="11.85546875" style="129" customWidth="1"/>
    <col min="7165" max="7165" width="12.42578125" style="129" customWidth="1"/>
    <col min="7166" max="7166" width="12.5703125" style="129" customWidth="1"/>
    <col min="7167" max="7167" width="11.7109375" style="129" customWidth="1"/>
    <col min="7168" max="7168" width="10.7109375" style="129" customWidth="1"/>
    <col min="7169" max="7169" width="2.42578125" style="129" bestFit="1" customWidth="1"/>
    <col min="7170" max="7170" width="8.5703125" style="129" customWidth="1"/>
    <col min="7171" max="7171" width="12.42578125" style="129" customWidth="1"/>
    <col min="7172" max="7172" width="2.140625" style="129" customWidth="1"/>
    <col min="7173" max="7173" width="9.42578125" style="129" customWidth="1"/>
    <col min="7174" max="7418" width="11" style="129"/>
    <col min="7419" max="7419" width="46.7109375" style="129" bestFit="1" customWidth="1"/>
    <col min="7420" max="7420" width="11.85546875" style="129" customWidth="1"/>
    <col min="7421" max="7421" width="12.42578125" style="129" customWidth="1"/>
    <col min="7422" max="7422" width="12.5703125" style="129" customWidth="1"/>
    <col min="7423" max="7423" width="11.7109375" style="129" customWidth="1"/>
    <col min="7424" max="7424" width="10.7109375" style="129" customWidth="1"/>
    <col min="7425" max="7425" width="2.42578125" style="129" bestFit="1" customWidth="1"/>
    <col min="7426" max="7426" width="8.5703125" style="129" customWidth="1"/>
    <col min="7427" max="7427" width="12.42578125" style="129" customWidth="1"/>
    <col min="7428" max="7428" width="2.140625" style="129" customWidth="1"/>
    <col min="7429" max="7429" width="9.42578125" style="129" customWidth="1"/>
    <col min="7430" max="7674" width="11" style="129"/>
    <col min="7675" max="7675" width="46.7109375" style="129" bestFit="1" customWidth="1"/>
    <col min="7676" max="7676" width="11.85546875" style="129" customWidth="1"/>
    <col min="7677" max="7677" width="12.42578125" style="129" customWidth="1"/>
    <col min="7678" max="7678" width="12.5703125" style="129" customWidth="1"/>
    <col min="7679" max="7679" width="11.7109375" style="129" customWidth="1"/>
    <col min="7680" max="7680" width="10.7109375" style="129" customWidth="1"/>
    <col min="7681" max="7681" width="2.42578125" style="129" bestFit="1" customWidth="1"/>
    <col min="7682" max="7682" width="8.5703125" style="129" customWidth="1"/>
    <col min="7683" max="7683" width="12.42578125" style="129" customWidth="1"/>
    <col min="7684" max="7684" width="2.140625" style="129" customWidth="1"/>
    <col min="7685" max="7685" width="9.42578125" style="129" customWidth="1"/>
    <col min="7686" max="7930" width="11" style="129"/>
    <col min="7931" max="7931" width="46.7109375" style="129" bestFit="1" customWidth="1"/>
    <col min="7932" max="7932" width="11.85546875" style="129" customWidth="1"/>
    <col min="7933" max="7933" width="12.42578125" style="129" customWidth="1"/>
    <col min="7934" max="7934" width="12.5703125" style="129" customWidth="1"/>
    <col min="7935" max="7935" width="11.7109375" style="129" customWidth="1"/>
    <col min="7936" max="7936" width="10.7109375" style="129" customWidth="1"/>
    <col min="7937" max="7937" width="2.42578125" style="129" bestFit="1" customWidth="1"/>
    <col min="7938" max="7938" width="8.5703125" style="129" customWidth="1"/>
    <col min="7939" max="7939" width="12.42578125" style="129" customWidth="1"/>
    <col min="7940" max="7940" width="2.140625" style="129" customWidth="1"/>
    <col min="7941" max="7941" width="9.42578125" style="129" customWidth="1"/>
    <col min="7942" max="8186" width="11" style="129"/>
    <col min="8187" max="8187" width="46.7109375" style="129" bestFit="1" customWidth="1"/>
    <col min="8188" max="8188" width="11.85546875" style="129" customWidth="1"/>
    <col min="8189" max="8189" width="12.42578125" style="129" customWidth="1"/>
    <col min="8190" max="8190" width="12.5703125" style="129" customWidth="1"/>
    <col min="8191" max="8191" width="11.7109375" style="129" customWidth="1"/>
    <col min="8192" max="8192" width="10.7109375" style="129" customWidth="1"/>
    <col min="8193" max="8193" width="2.42578125" style="129" bestFit="1" customWidth="1"/>
    <col min="8194" max="8194" width="8.5703125" style="129" customWidth="1"/>
    <col min="8195" max="8195" width="12.42578125" style="129" customWidth="1"/>
    <col min="8196" max="8196" width="2.140625" style="129" customWidth="1"/>
    <col min="8197" max="8197" width="9.42578125" style="129" customWidth="1"/>
    <col min="8198" max="8442" width="11" style="129"/>
    <col min="8443" max="8443" width="46.7109375" style="129" bestFit="1" customWidth="1"/>
    <col min="8444" max="8444" width="11.85546875" style="129" customWidth="1"/>
    <col min="8445" max="8445" width="12.42578125" style="129" customWidth="1"/>
    <col min="8446" max="8446" width="12.5703125" style="129" customWidth="1"/>
    <col min="8447" max="8447" width="11.7109375" style="129" customWidth="1"/>
    <col min="8448" max="8448" width="10.7109375" style="129" customWidth="1"/>
    <col min="8449" max="8449" width="2.42578125" style="129" bestFit="1" customWidth="1"/>
    <col min="8450" max="8450" width="8.5703125" style="129" customWidth="1"/>
    <col min="8451" max="8451" width="12.42578125" style="129" customWidth="1"/>
    <col min="8452" max="8452" width="2.140625" style="129" customWidth="1"/>
    <col min="8453" max="8453" width="9.42578125" style="129" customWidth="1"/>
    <col min="8454" max="8698" width="11" style="129"/>
    <col min="8699" max="8699" width="46.7109375" style="129" bestFit="1" customWidth="1"/>
    <col min="8700" max="8700" width="11.85546875" style="129" customWidth="1"/>
    <col min="8701" max="8701" width="12.42578125" style="129" customWidth="1"/>
    <col min="8702" max="8702" width="12.5703125" style="129" customWidth="1"/>
    <col min="8703" max="8703" width="11.7109375" style="129" customWidth="1"/>
    <col min="8704" max="8704" width="10.7109375" style="129" customWidth="1"/>
    <col min="8705" max="8705" width="2.42578125" style="129" bestFit="1" customWidth="1"/>
    <col min="8706" max="8706" width="8.5703125" style="129" customWidth="1"/>
    <col min="8707" max="8707" width="12.42578125" style="129" customWidth="1"/>
    <col min="8708" max="8708" width="2.140625" style="129" customWidth="1"/>
    <col min="8709" max="8709" width="9.42578125" style="129" customWidth="1"/>
    <col min="8710" max="8954" width="11" style="129"/>
    <col min="8955" max="8955" width="46.7109375" style="129" bestFit="1" customWidth="1"/>
    <col min="8956" max="8956" width="11.85546875" style="129" customWidth="1"/>
    <col min="8957" max="8957" width="12.42578125" style="129" customWidth="1"/>
    <col min="8958" max="8958" width="12.5703125" style="129" customWidth="1"/>
    <col min="8959" max="8959" width="11.7109375" style="129" customWidth="1"/>
    <col min="8960" max="8960" width="10.7109375" style="129" customWidth="1"/>
    <col min="8961" max="8961" width="2.42578125" style="129" bestFit="1" customWidth="1"/>
    <col min="8962" max="8962" width="8.5703125" style="129" customWidth="1"/>
    <col min="8963" max="8963" width="12.42578125" style="129" customWidth="1"/>
    <col min="8964" max="8964" width="2.140625" style="129" customWidth="1"/>
    <col min="8965" max="8965" width="9.42578125" style="129" customWidth="1"/>
    <col min="8966" max="9210" width="11" style="129"/>
    <col min="9211" max="9211" width="46.7109375" style="129" bestFit="1" customWidth="1"/>
    <col min="9212" max="9212" width="11.85546875" style="129" customWidth="1"/>
    <col min="9213" max="9213" width="12.42578125" style="129" customWidth="1"/>
    <col min="9214" max="9214" width="12.5703125" style="129" customWidth="1"/>
    <col min="9215" max="9215" width="11.7109375" style="129" customWidth="1"/>
    <col min="9216" max="9216" width="10.7109375" style="129" customWidth="1"/>
    <col min="9217" max="9217" width="2.42578125" style="129" bestFit="1" customWidth="1"/>
    <col min="9218" max="9218" width="8.5703125" style="129" customWidth="1"/>
    <col min="9219" max="9219" width="12.42578125" style="129" customWidth="1"/>
    <col min="9220" max="9220" width="2.140625" style="129" customWidth="1"/>
    <col min="9221" max="9221" width="9.42578125" style="129" customWidth="1"/>
    <col min="9222" max="9466" width="11" style="129"/>
    <col min="9467" max="9467" width="46.7109375" style="129" bestFit="1" customWidth="1"/>
    <col min="9468" max="9468" width="11.85546875" style="129" customWidth="1"/>
    <col min="9469" max="9469" width="12.42578125" style="129" customWidth="1"/>
    <col min="9470" max="9470" width="12.5703125" style="129" customWidth="1"/>
    <col min="9471" max="9471" width="11.7109375" style="129" customWidth="1"/>
    <col min="9472" max="9472" width="10.7109375" style="129" customWidth="1"/>
    <col min="9473" max="9473" width="2.42578125" style="129" bestFit="1" customWidth="1"/>
    <col min="9474" max="9474" width="8.5703125" style="129" customWidth="1"/>
    <col min="9475" max="9475" width="12.42578125" style="129" customWidth="1"/>
    <col min="9476" max="9476" width="2.140625" style="129" customWidth="1"/>
    <col min="9477" max="9477" width="9.42578125" style="129" customWidth="1"/>
    <col min="9478" max="9722" width="11" style="129"/>
    <col min="9723" max="9723" width="46.7109375" style="129" bestFit="1" customWidth="1"/>
    <col min="9724" max="9724" width="11.85546875" style="129" customWidth="1"/>
    <col min="9725" max="9725" width="12.42578125" style="129" customWidth="1"/>
    <col min="9726" max="9726" width="12.5703125" style="129" customWidth="1"/>
    <col min="9727" max="9727" width="11.7109375" style="129" customWidth="1"/>
    <col min="9728" max="9728" width="10.7109375" style="129" customWidth="1"/>
    <col min="9729" max="9729" width="2.42578125" style="129" bestFit="1" customWidth="1"/>
    <col min="9730" max="9730" width="8.5703125" style="129" customWidth="1"/>
    <col min="9731" max="9731" width="12.42578125" style="129" customWidth="1"/>
    <col min="9732" max="9732" width="2.140625" style="129" customWidth="1"/>
    <col min="9733" max="9733" width="9.42578125" style="129" customWidth="1"/>
    <col min="9734" max="9978" width="11" style="129"/>
    <col min="9979" max="9979" width="46.7109375" style="129" bestFit="1" customWidth="1"/>
    <col min="9980" max="9980" width="11.85546875" style="129" customWidth="1"/>
    <col min="9981" max="9981" width="12.42578125" style="129" customWidth="1"/>
    <col min="9982" max="9982" width="12.5703125" style="129" customWidth="1"/>
    <col min="9983" max="9983" width="11.7109375" style="129" customWidth="1"/>
    <col min="9984" max="9984" width="10.7109375" style="129" customWidth="1"/>
    <col min="9985" max="9985" width="2.42578125" style="129" bestFit="1" customWidth="1"/>
    <col min="9986" max="9986" width="8.5703125" style="129" customWidth="1"/>
    <col min="9987" max="9987" width="12.42578125" style="129" customWidth="1"/>
    <col min="9988" max="9988" width="2.140625" style="129" customWidth="1"/>
    <col min="9989" max="9989" width="9.42578125" style="129" customWidth="1"/>
    <col min="9990" max="10234" width="11" style="129"/>
    <col min="10235" max="10235" width="46.7109375" style="129" bestFit="1" customWidth="1"/>
    <col min="10236" max="10236" width="11.85546875" style="129" customWidth="1"/>
    <col min="10237" max="10237" width="12.42578125" style="129" customWidth="1"/>
    <col min="10238" max="10238" width="12.5703125" style="129" customWidth="1"/>
    <col min="10239" max="10239" width="11.7109375" style="129" customWidth="1"/>
    <col min="10240" max="10240" width="10.7109375" style="129" customWidth="1"/>
    <col min="10241" max="10241" width="2.42578125" style="129" bestFit="1" customWidth="1"/>
    <col min="10242" max="10242" width="8.5703125" style="129" customWidth="1"/>
    <col min="10243" max="10243" width="12.42578125" style="129" customWidth="1"/>
    <col min="10244" max="10244" width="2.140625" style="129" customWidth="1"/>
    <col min="10245" max="10245" width="9.42578125" style="129" customWidth="1"/>
    <col min="10246" max="10490" width="11" style="129"/>
    <col min="10491" max="10491" width="46.7109375" style="129" bestFit="1" customWidth="1"/>
    <col min="10492" max="10492" width="11.85546875" style="129" customWidth="1"/>
    <col min="10493" max="10493" width="12.42578125" style="129" customWidth="1"/>
    <col min="10494" max="10494" width="12.5703125" style="129" customWidth="1"/>
    <col min="10495" max="10495" width="11.7109375" style="129" customWidth="1"/>
    <col min="10496" max="10496" width="10.7109375" style="129" customWidth="1"/>
    <col min="10497" max="10497" width="2.42578125" style="129" bestFit="1" customWidth="1"/>
    <col min="10498" max="10498" width="8.5703125" style="129" customWidth="1"/>
    <col min="10499" max="10499" width="12.42578125" style="129" customWidth="1"/>
    <col min="10500" max="10500" width="2.140625" style="129" customWidth="1"/>
    <col min="10501" max="10501" width="9.42578125" style="129" customWidth="1"/>
    <col min="10502" max="10746" width="11" style="129"/>
    <col min="10747" max="10747" width="46.7109375" style="129" bestFit="1" customWidth="1"/>
    <col min="10748" max="10748" width="11.85546875" style="129" customWidth="1"/>
    <col min="10749" max="10749" width="12.42578125" style="129" customWidth="1"/>
    <col min="10750" max="10750" width="12.5703125" style="129" customWidth="1"/>
    <col min="10751" max="10751" width="11.7109375" style="129" customWidth="1"/>
    <col min="10752" max="10752" width="10.7109375" style="129" customWidth="1"/>
    <col min="10753" max="10753" width="2.42578125" style="129" bestFit="1" customWidth="1"/>
    <col min="10754" max="10754" width="8.5703125" style="129" customWidth="1"/>
    <col min="10755" max="10755" width="12.42578125" style="129" customWidth="1"/>
    <col min="10756" max="10756" width="2.140625" style="129" customWidth="1"/>
    <col min="10757" max="10757" width="9.42578125" style="129" customWidth="1"/>
    <col min="10758" max="11002" width="11" style="129"/>
    <col min="11003" max="11003" width="46.7109375" style="129" bestFit="1" customWidth="1"/>
    <col min="11004" max="11004" width="11.85546875" style="129" customWidth="1"/>
    <col min="11005" max="11005" width="12.42578125" style="129" customWidth="1"/>
    <col min="11006" max="11006" width="12.5703125" style="129" customWidth="1"/>
    <col min="11007" max="11007" width="11.7109375" style="129" customWidth="1"/>
    <col min="11008" max="11008" width="10.7109375" style="129" customWidth="1"/>
    <col min="11009" max="11009" width="2.42578125" style="129" bestFit="1" customWidth="1"/>
    <col min="11010" max="11010" width="8.5703125" style="129" customWidth="1"/>
    <col min="11011" max="11011" width="12.42578125" style="129" customWidth="1"/>
    <col min="11012" max="11012" width="2.140625" style="129" customWidth="1"/>
    <col min="11013" max="11013" width="9.42578125" style="129" customWidth="1"/>
    <col min="11014" max="11258" width="11" style="129"/>
    <col min="11259" max="11259" width="46.7109375" style="129" bestFit="1" customWidth="1"/>
    <col min="11260" max="11260" width="11.85546875" style="129" customWidth="1"/>
    <col min="11261" max="11261" width="12.42578125" style="129" customWidth="1"/>
    <col min="11262" max="11262" width="12.5703125" style="129" customWidth="1"/>
    <col min="11263" max="11263" width="11.7109375" style="129" customWidth="1"/>
    <col min="11264" max="11264" width="10.7109375" style="129" customWidth="1"/>
    <col min="11265" max="11265" width="2.42578125" style="129" bestFit="1" customWidth="1"/>
    <col min="11266" max="11266" width="8.5703125" style="129" customWidth="1"/>
    <col min="11267" max="11267" width="12.42578125" style="129" customWidth="1"/>
    <col min="11268" max="11268" width="2.140625" style="129" customWidth="1"/>
    <col min="11269" max="11269" width="9.42578125" style="129" customWidth="1"/>
    <col min="11270" max="11514" width="11" style="129"/>
    <col min="11515" max="11515" width="46.7109375" style="129" bestFit="1" customWidth="1"/>
    <col min="11516" max="11516" width="11.85546875" style="129" customWidth="1"/>
    <col min="11517" max="11517" width="12.42578125" style="129" customWidth="1"/>
    <col min="11518" max="11518" width="12.5703125" style="129" customWidth="1"/>
    <col min="11519" max="11519" width="11.7109375" style="129" customWidth="1"/>
    <col min="11520" max="11520" width="10.7109375" style="129" customWidth="1"/>
    <col min="11521" max="11521" width="2.42578125" style="129" bestFit="1" customWidth="1"/>
    <col min="11522" max="11522" width="8.5703125" style="129" customWidth="1"/>
    <col min="11523" max="11523" width="12.42578125" style="129" customWidth="1"/>
    <col min="11524" max="11524" width="2.140625" style="129" customWidth="1"/>
    <col min="11525" max="11525" width="9.42578125" style="129" customWidth="1"/>
    <col min="11526" max="11770" width="11" style="129"/>
    <col min="11771" max="11771" width="46.7109375" style="129" bestFit="1" customWidth="1"/>
    <col min="11772" max="11772" width="11.85546875" style="129" customWidth="1"/>
    <col min="11773" max="11773" width="12.42578125" style="129" customWidth="1"/>
    <col min="11774" max="11774" width="12.5703125" style="129" customWidth="1"/>
    <col min="11775" max="11775" width="11.7109375" style="129" customWidth="1"/>
    <col min="11776" max="11776" width="10.7109375" style="129" customWidth="1"/>
    <col min="11777" max="11777" width="2.42578125" style="129" bestFit="1" customWidth="1"/>
    <col min="11778" max="11778" width="8.5703125" style="129" customWidth="1"/>
    <col min="11779" max="11779" width="12.42578125" style="129" customWidth="1"/>
    <col min="11780" max="11780" width="2.140625" style="129" customWidth="1"/>
    <col min="11781" max="11781" width="9.42578125" style="129" customWidth="1"/>
    <col min="11782" max="12026" width="11" style="129"/>
    <col min="12027" max="12027" width="46.7109375" style="129" bestFit="1" customWidth="1"/>
    <col min="12028" max="12028" width="11.85546875" style="129" customWidth="1"/>
    <col min="12029" max="12029" width="12.42578125" style="129" customWidth="1"/>
    <col min="12030" max="12030" width="12.5703125" style="129" customWidth="1"/>
    <col min="12031" max="12031" width="11.7109375" style="129" customWidth="1"/>
    <col min="12032" max="12032" width="10.7109375" style="129" customWidth="1"/>
    <col min="12033" max="12033" width="2.42578125" style="129" bestFit="1" customWidth="1"/>
    <col min="12034" max="12034" width="8.5703125" style="129" customWidth="1"/>
    <col min="12035" max="12035" width="12.42578125" style="129" customWidth="1"/>
    <col min="12036" max="12036" width="2.140625" style="129" customWidth="1"/>
    <col min="12037" max="12037" width="9.42578125" style="129" customWidth="1"/>
    <col min="12038" max="12282" width="11" style="129"/>
    <col min="12283" max="12283" width="46.7109375" style="129" bestFit="1" customWidth="1"/>
    <col min="12284" max="12284" width="11.85546875" style="129" customWidth="1"/>
    <col min="12285" max="12285" width="12.42578125" style="129" customWidth="1"/>
    <col min="12286" max="12286" width="12.5703125" style="129" customWidth="1"/>
    <col min="12287" max="12287" width="11.7109375" style="129" customWidth="1"/>
    <col min="12288" max="12288" width="10.7109375" style="129" customWidth="1"/>
    <col min="12289" max="12289" width="2.42578125" style="129" bestFit="1" customWidth="1"/>
    <col min="12290" max="12290" width="8.5703125" style="129" customWidth="1"/>
    <col min="12291" max="12291" width="12.42578125" style="129" customWidth="1"/>
    <col min="12292" max="12292" width="2.140625" style="129" customWidth="1"/>
    <col min="12293" max="12293" width="9.42578125" style="129" customWidth="1"/>
    <col min="12294" max="12538" width="11" style="129"/>
    <col min="12539" max="12539" width="46.7109375" style="129" bestFit="1" customWidth="1"/>
    <col min="12540" max="12540" width="11.85546875" style="129" customWidth="1"/>
    <col min="12541" max="12541" width="12.42578125" style="129" customWidth="1"/>
    <col min="12542" max="12542" width="12.5703125" style="129" customWidth="1"/>
    <col min="12543" max="12543" width="11.7109375" style="129" customWidth="1"/>
    <col min="12544" max="12544" width="10.7109375" style="129" customWidth="1"/>
    <col min="12545" max="12545" width="2.42578125" style="129" bestFit="1" customWidth="1"/>
    <col min="12546" max="12546" width="8.5703125" style="129" customWidth="1"/>
    <col min="12547" max="12547" width="12.42578125" style="129" customWidth="1"/>
    <col min="12548" max="12548" width="2.140625" style="129" customWidth="1"/>
    <col min="12549" max="12549" width="9.42578125" style="129" customWidth="1"/>
    <col min="12550" max="12794" width="11" style="129"/>
    <col min="12795" max="12795" width="46.7109375" style="129" bestFit="1" customWidth="1"/>
    <col min="12796" max="12796" width="11.85546875" style="129" customWidth="1"/>
    <col min="12797" max="12797" width="12.42578125" style="129" customWidth="1"/>
    <col min="12798" max="12798" width="12.5703125" style="129" customWidth="1"/>
    <col min="12799" max="12799" width="11.7109375" style="129" customWidth="1"/>
    <col min="12800" max="12800" width="10.7109375" style="129" customWidth="1"/>
    <col min="12801" max="12801" width="2.42578125" style="129" bestFit="1" customWidth="1"/>
    <col min="12802" max="12802" width="8.5703125" style="129" customWidth="1"/>
    <col min="12803" max="12803" width="12.42578125" style="129" customWidth="1"/>
    <col min="12804" max="12804" width="2.140625" style="129" customWidth="1"/>
    <col min="12805" max="12805" width="9.42578125" style="129" customWidth="1"/>
    <col min="12806" max="13050" width="11" style="129"/>
    <col min="13051" max="13051" width="46.7109375" style="129" bestFit="1" customWidth="1"/>
    <col min="13052" max="13052" width="11.85546875" style="129" customWidth="1"/>
    <col min="13053" max="13053" width="12.42578125" style="129" customWidth="1"/>
    <col min="13054" max="13054" width="12.5703125" style="129" customWidth="1"/>
    <col min="13055" max="13055" width="11.7109375" style="129" customWidth="1"/>
    <col min="13056" max="13056" width="10.7109375" style="129" customWidth="1"/>
    <col min="13057" max="13057" width="2.42578125" style="129" bestFit="1" customWidth="1"/>
    <col min="13058" max="13058" width="8.5703125" style="129" customWidth="1"/>
    <col min="13059" max="13059" width="12.42578125" style="129" customWidth="1"/>
    <col min="13060" max="13060" width="2.140625" style="129" customWidth="1"/>
    <col min="13061" max="13061" width="9.42578125" style="129" customWidth="1"/>
    <col min="13062" max="13306" width="11" style="129"/>
    <col min="13307" max="13307" width="46.7109375" style="129" bestFit="1" customWidth="1"/>
    <col min="13308" max="13308" width="11.85546875" style="129" customWidth="1"/>
    <col min="13309" max="13309" width="12.42578125" style="129" customWidth="1"/>
    <col min="13310" max="13310" width="12.5703125" style="129" customWidth="1"/>
    <col min="13311" max="13311" width="11.7109375" style="129" customWidth="1"/>
    <col min="13312" max="13312" width="10.7109375" style="129" customWidth="1"/>
    <col min="13313" max="13313" width="2.42578125" style="129" bestFit="1" customWidth="1"/>
    <col min="13314" max="13314" width="8.5703125" style="129" customWidth="1"/>
    <col min="13315" max="13315" width="12.42578125" style="129" customWidth="1"/>
    <col min="13316" max="13316" width="2.140625" style="129" customWidth="1"/>
    <col min="13317" max="13317" width="9.42578125" style="129" customWidth="1"/>
    <col min="13318" max="13562" width="11" style="129"/>
    <col min="13563" max="13563" width="46.7109375" style="129" bestFit="1" customWidth="1"/>
    <col min="13564" max="13564" width="11.85546875" style="129" customWidth="1"/>
    <col min="13565" max="13565" width="12.42578125" style="129" customWidth="1"/>
    <col min="13566" max="13566" width="12.5703125" style="129" customWidth="1"/>
    <col min="13567" max="13567" width="11.7109375" style="129" customWidth="1"/>
    <col min="13568" max="13568" width="10.7109375" style="129" customWidth="1"/>
    <col min="13569" max="13569" width="2.42578125" style="129" bestFit="1" customWidth="1"/>
    <col min="13570" max="13570" width="8.5703125" style="129" customWidth="1"/>
    <col min="13571" max="13571" width="12.42578125" style="129" customWidth="1"/>
    <col min="13572" max="13572" width="2.140625" style="129" customWidth="1"/>
    <col min="13573" max="13573" width="9.42578125" style="129" customWidth="1"/>
    <col min="13574" max="13818" width="11" style="129"/>
    <col min="13819" max="13819" width="46.7109375" style="129" bestFit="1" customWidth="1"/>
    <col min="13820" max="13820" width="11.85546875" style="129" customWidth="1"/>
    <col min="13821" max="13821" width="12.42578125" style="129" customWidth="1"/>
    <col min="13822" max="13822" width="12.5703125" style="129" customWidth="1"/>
    <col min="13823" max="13823" width="11.7109375" style="129" customWidth="1"/>
    <col min="13824" max="13824" width="10.7109375" style="129" customWidth="1"/>
    <col min="13825" max="13825" width="2.42578125" style="129" bestFit="1" customWidth="1"/>
    <col min="13826" max="13826" width="8.5703125" style="129" customWidth="1"/>
    <col min="13827" max="13827" width="12.42578125" style="129" customWidth="1"/>
    <col min="13828" max="13828" width="2.140625" style="129" customWidth="1"/>
    <col min="13829" max="13829" width="9.42578125" style="129" customWidth="1"/>
    <col min="13830" max="14074" width="11" style="129"/>
    <col min="14075" max="14075" width="46.7109375" style="129" bestFit="1" customWidth="1"/>
    <col min="14076" max="14076" width="11.85546875" style="129" customWidth="1"/>
    <col min="14077" max="14077" width="12.42578125" style="129" customWidth="1"/>
    <col min="14078" max="14078" width="12.5703125" style="129" customWidth="1"/>
    <col min="14079" max="14079" width="11.7109375" style="129" customWidth="1"/>
    <col min="14080" max="14080" width="10.7109375" style="129" customWidth="1"/>
    <col min="14081" max="14081" width="2.42578125" style="129" bestFit="1" customWidth="1"/>
    <col min="14082" max="14082" width="8.5703125" style="129" customWidth="1"/>
    <col min="14083" max="14083" width="12.42578125" style="129" customWidth="1"/>
    <col min="14084" max="14084" width="2.140625" style="129" customWidth="1"/>
    <col min="14085" max="14085" width="9.42578125" style="129" customWidth="1"/>
    <col min="14086" max="14330" width="11" style="129"/>
    <col min="14331" max="14331" width="46.7109375" style="129" bestFit="1" customWidth="1"/>
    <col min="14332" max="14332" width="11.85546875" style="129" customWidth="1"/>
    <col min="14333" max="14333" width="12.42578125" style="129" customWidth="1"/>
    <col min="14334" max="14334" width="12.5703125" style="129" customWidth="1"/>
    <col min="14335" max="14335" width="11.7109375" style="129" customWidth="1"/>
    <col min="14336" max="14336" width="10.7109375" style="129" customWidth="1"/>
    <col min="14337" max="14337" width="2.42578125" style="129" bestFit="1" customWidth="1"/>
    <col min="14338" max="14338" width="8.5703125" style="129" customWidth="1"/>
    <col min="14339" max="14339" width="12.42578125" style="129" customWidth="1"/>
    <col min="14340" max="14340" width="2.140625" style="129" customWidth="1"/>
    <col min="14341" max="14341" width="9.42578125" style="129" customWidth="1"/>
    <col min="14342" max="14586" width="11" style="129"/>
    <col min="14587" max="14587" width="46.7109375" style="129" bestFit="1" customWidth="1"/>
    <col min="14588" max="14588" width="11.85546875" style="129" customWidth="1"/>
    <col min="14589" max="14589" width="12.42578125" style="129" customWidth="1"/>
    <col min="14590" max="14590" width="12.5703125" style="129" customWidth="1"/>
    <col min="14591" max="14591" width="11.7109375" style="129" customWidth="1"/>
    <col min="14592" max="14592" width="10.7109375" style="129" customWidth="1"/>
    <col min="14593" max="14593" width="2.42578125" style="129" bestFit="1" customWidth="1"/>
    <col min="14594" max="14594" width="8.5703125" style="129" customWidth="1"/>
    <col min="14595" max="14595" width="12.42578125" style="129" customWidth="1"/>
    <col min="14596" max="14596" width="2.140625" style="129" customWidth="1"/>
    <col min="14597" max="14597" width="9.42578125" style="129" customWidth="1"/>
    <col min="14598" max="14842" width="11" style="129"/>
    <col min="14843" max="14843" width="46.7109375" style="129" bestFit="1" customWidth="1"/>
    <col min="14844" max="14844" width="11.85546875" style="129" customWidth="1"/>
    <col min="14845" max="14845" width="12.42578125" style="129" customWidth="1"/>
    <col min="14846" max="14846" width="12.5703125" style="129" customWidth="1"/>
    <col min="14847" max="14847" width="11.7109375" style="129" customWidth="1"/>
    <col min="14848" max="14848" width="10.7109375" style="129" customWidth="1"/>
    <col min="14849" max="14849" width="2.42578125" style="129" bestFit="1" customWidth="1"/>
    <col min="14850" max="14850" width="8.5703125" style="129" customWidth="1"/>
    <col min="14851" max="14851" width="12.42578125" style="129" customWidth="1"/>
    <col min="14852" max="14852" width="2.140625" style="129" customWidth="1"/>
    <col min="14853" max="14853" width="9.42578125" style="129" customWidth="1"/>
    <col min="14854" max="15098" width="11" style="129"/>
    <col min="15099" max="15099" width="46.7109375" style="129" bestFit="1" customWidth="1"/>
    <col min="15100" max="15100" width="11.85546875" style="129" customWidth="1"/>
    <col min="15101" max="15101" width="12.42578125" style="129" customWidth="1"/>
    <col min="15102" max="15102" width="12.5703125" style="129" customWidth="1"/>
    <col min="15103" max="15103" width="11.7109375" style="129" customWidth="1"/>
    <col min="15104" max="15104" width="10.7109375" style="129" customWidth="1"/>
    <col min="15105" max="15105" width="2.42578125" style="129" bestFit="1" customWidth="1"/>
    <col min="15106" max="15106" width="8.5703125" style="129" customWidth="1"/>
    <col min="15107" max="15107" width="12.42578125" style="129" customWidth="1"/>
    <col min="15108" max="15108" width="2.140625" style="129" customWidth="1"/>
    <col min="15109" max="15109" width="9.42578125" style="129" customWidth="1"/>
    <col min="15110" max="15354" width="11" style="129"/>
    <col min="15355" max="15355" width="46.7109375" style="129" bestFit="1" customWidth="1"/>
    <col min="15356" max="15356" width="11.85546875" style="129" customWidth="1"/>
    <col min="15357" max="15357" width="12.42578125" style="129" customWidth="1"/>
    <col min="15358" max="15358" width="12.5703125" style="129" customWidth="1"/>
    <col min="15359" max="15359" width="11.7109375" style="129" customWidth="1"/>
    <col min="15360" max="15360" width="10.7109375" style="129" customWidth="1"/>
    <col min="15361" max="15361" width="2.42578125" style="129" bestFit="1" customWidth="1"/>
    <col min="15362" max="15362" width="8.5703125" style="129" customWidth="1"/>
    <col min="15363" max="15363" width="12.42578125" style="129" customWidth="1"/>
    <col min="15364" max="15364" width="2.140625" style="129" customWidth="1"/>
    <col min="15365" max="15365" width="9.42578125" style="129" customWidth="1"/>
    <col min="15366" max="15610" width="11" style="129"/>
    <col min="15611" max="15611" width="46.7109375" style="129" bestFit="1" customWidth="1"/>
    <col min="15612" max="15612" width="11.85546875" style="129" customWidth="1"/>
    <col min="15613" max="15613" width="12.42578125" style="129" customWidth="1"/>
    <col min="15614" max="15614" width="12.5703125" style="129" customWidth="1"/>
    <col min="15615" max="15615" width="11.7109375" style="129" customWidth="1"/>
    <col min="15616" max="15616" width="10.7109375" style="129" customWidth="1"/>
    <col min="15617" max="15617" width="2.42578125" style="129" bestFit="1" customWidth="1"/>
    <col min="15618" max="15618" width="8.5703125" style="129" customWidth="1"/>
    <col min="15619" max="15619" width="12.42578125" style="129" customWidth="1"/>
    <col min="15620" max="15620" width="2.140625" style="129" customWidth="1"/>
    <col min="15621" max="15621" width="9.42578125" style="129" customWidth="1"/>
    <col min="15622" max="15866" width="11" style="129"/>
    <col min="15867" max="15867" width="46.7109375" style="129" bestFit="1" customWidth="1"/>
    <col min="15868" max="15868" width="11.85546875" style="129" customWidth="1"/>
    <col min="15869" max="15869" width="12.42578125" style="129" customWidth="1"/>
    <col min="15870" max="15870" width="12.5703125" style="129" customWidth="1"/>
    <col min="15871" max="15871" width="11.7109375" style="129" customWidth="1"/>
    <col min="15872" max="15872" width="10.7109375" style="129" customWidth="1"/>
    <col min="15873" max="15873" width="2.42578125" style="129" bestFit="1" customWidth="1"/>
    <col min="15874" max="15874" width="8.5703125" style="129" customWidth="1"/>
    <col min="15875" max="15875" width="12.42578125" style="129" customWidth="1"/>
    <col min="15876" max="15876" width="2.140625" style="129" customWidth="1"/>
    <col min="15877" max="15877" width="9.42578125" style="129" customWidth="1"/>
    <col min="15878" max="16122" width="11" style="129"/>
    <col min="16123" max="16123" width="46.7109375" style="129" bestFit="1" customWidth="1"/>
    <col min="16124" max="16124" width="11.85546875" style="129" customWidth="1"/>
    <col min="16125" max="16125" width="12.42578125" style="129" customWidth="1"/>
    <col min="16126" max="16126" width="12.5703125" style="129" customWidth="1"/>
    <col min="16127" max="16127" width="11.7109375" style="129" customWidth="1"/>
    <col min="16128" max="16128" width="10.7109375" style="129" customWidth="1"/>
    <col min="16129" max="16129" width="2.42578125" style="129" bestFit="1" customWidth="1"/>
    <col min="16130" max="16130" width="8.5703125" style="129" customWidth="1"/>
    <col min="16131" max="16131" width="12.42578125" style="129" customWidth="1"/>
    <col min="16132" max="16132" width="2.140625" style="129" customWidth="1"/>
    <col min="16133" max="16133" width="9.42578125" style="129" customWidth="1"/>
    <col min="16134" max="16384" width="11" style="129"/>
  </cols>
  <sheetData>
    <row r="1" spans="1:24" ht="17.100000000000001" customHeight="1">
      <c r="A1" s="2526" t="s">
        <v>389</v>
      </c>
      <c r="B1" s="2526"/>
      <c r="C1" s="2526"/>
      <c r="D1" s="2526"/>
      <c r="E1" s="2526"/>
      <c r="F1" s="2526"/>
      <c r="G1" s="2526"/>
      <c r="H1" s="2526"/>
      <c r="I1" s="2526"/>
    </row>
    <row r="2" spans="1:24" ht="17.100000000000001" customHeight="1">
      <c r="A2" s="2545" t="s">
        <v>114</v>
      </c>
      <c r="B2" s="2545"/>
      <c r="C2" s="2545"/>
      <c r="D2" s="2545"/>
      <c r="E2" s="2545"/>
      <c r="F2" s="2545"/>
      <c r="G2" s="2545"/>
      <c r="H2" s="2545"/>
      <c r="I2" s="2545"/>
    </row>
    <row r="3" spans="1:24" ht="17.100000000000001" customHeight="1">
      <c r="A3" s="2545" t="s">
        <v>291</v>
      </c>
      <c r="B3" s="2545"/>
      <c r="C3" s="2545"/>
      <c r="D3" s="2545"/>
      <c r="E3" s="2545"/>
      <c r="F3" s="2545"/>
      <c r="G3" s="2545"/>
      <c r="H3" s="2545"/>
      <c r="I3" s="2545"/>
    </row>
    <row r="4" spans="1:24" ht="17.100000000000001" customHeight="1" thickBot="1">
      <c r="B4" s="132"/>
      <c r="C4" s="132"/>
      <c r="D4" s="132"/>
      <c r="E4" s="132"/>
      <c r="H4" s="2528" t="s">
        <v>1</v>
      </c>
      <c r="I4" s="2528"/>
    </row>
    <row r="5" spans="1:24" ht="19.5" customHeight="1" thickTop="1">
      <c r="A5" s="2552" t="s">
        <v>46</v>
      </c>
      <c r="B5" s="2543">
        <v>2018</v>
      </c>
      <c r="C5" s="2544"/>
      <c r="D5" s="2543">
        <v>2019</v>
      </c>
      <c r="E5" s="2544"/>
      <c r="F5" s="2555" t="s">
        <v>289</v>
      </c>
      <c r="G5" s="2555"/>
      <c r="H5" s="2555"/>
      <c r="I5" s="2556"/>
    </row>
    <row r="6" spans="1:24" ht="15.75">
      <c r="A6" s="2553"/>
      <c r="B6" s="2541" t="s">
        <v>288</v>
      </c>
      <c r="C6" s="2541" t="s">
        <v>287</v>
      </c>
      <c r="D6" s="2541" t="s">
        <v>286</v>
      </c>
      <c r="E6" s="2541" t="s">
        <v>285</v>
      </c>
      <c r="F6" s="2557" t="s">
        <v>44</v>
      </c>
      <c r="G6" s="2557"/>
      <c r="H6" s="2557" t="s">
        <v>56</v>
      </c>
      <c r="I6" s="2558"/>
    </row>
    <row r="7" spans="1:24" ht="15.75">
      <c r="A7" s="2554"/>
      <c r="B7" s="2542"/>
      <c r="C7" s="2542"/>
      <c r="D7" s="2542"/>
      <c r="E7" s="2542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4" ht="25.5" customHeight="1">
      <c r="A8" s="241" t="s">
        <v>388</v>
      </c>
      <c r="B8" s="240">
        <v>2742102.9318979895</v>
      </c>
      <c r="C8" s="240">
        <v>2911147.9059036169</v>
      </c>
      <c r="D8" s="240">
        <v>3235066.7569785174</v>
      </c>
      <c r="E8" s="240">
        <v>3365557.3964377404</v>
      </c>
      <c r="F8" s="240">
        <v>169044.97400562745</v>
      </c>
      <c r="G8" s="274">
        <v>6.1647931607228301</v>
      </c>
      <c r="H8" s="240">
        <v>130490.63945922302</v>
      </c>
      <c r="I8" s="273">
        <v>4.033630501680852</v>
      </c>
      <c r="K8" s="134"/>
      <c r="N8" s="134"/>
      <c r="O8" s="134"/>
      <c r="Q8" s="134"/>
      <c r="R8" s="134"/>
      <c r="S8" s="134"/>
      <c r="T8" s="134"/>
      <c r="U8" s="134"/>
      <c r="V8" s="134"/>
      <c r="W8" s="134"/>
      <c r="X8" s="134"/>
    </row>
    <row r="9" spans="1:24" ht="25.5" customHeight="1">
      <c r="A9" s="162" t="s">
        <v>387</v>
      </c>
      <c r="B9" s="161">
        <v>256298.38072125497</v>
      </c>
      <c r="C9" s="161">
        <v>254864.99851152039</v>
      </c>
      <c r="D9" s="161">
        <v>312601.48493915511</v>
      </c>
      <c r="E9" s="161">
        <v>271549.2333148474</v>
      </c>
      <c r="F9" s="161">
        <v>-1433.3822097345837</v>
      </c>
      <c r="G9" s="277">
        <v>-0.55926307677047005</v>
      </c>
      <c r="H9" s="161">
        <v>-41052.251624307712</v>
      </c>
      <c r="I9" s="276">
        <v>-13.132455731071827</v>
      </c>
      <c r="K9" s="134"/>
      <c r="N9" s="134"/>
      <c r="Q9" s="134"/>
      <c r="R9" s="134"/>
      <c r="S9" s="134"/>
      <c r="T9" s="134"/>
      <c r="U9" s="134"/>
      <c r="V9" s="134"/>
      <c r="W9" s="134"/>
      <c r="X9" s="134"/>
    </row>
    <row r="10" spans="1:24" ht="25.5" customHeight="1">
      <c r="A10" s="162" t="s">
        <v>383</v>
      </c>
      <c r="B10" s="161">
        <v>239852.95026585716</v>
      </c>
      <c r="C10" s="161">
        <v>231610.28078221294</v>
      </c>
      <c r="D10" s="161">
        <v>295081.60378968617</v>
      </c>
      <c r="E10" s="161">
        <v>249174.69056069004</v>
      </c>
      <c r="F10" s="161">
        <v>-8242.6694836442184</v>
      </c>
      <c r="G10" s="277">
        <v>-3.4365512179474553</v>
      </c>
      <c r="H10" s="161">
        <v>-45906.913228996127</v>
      </c>
      <c r="I10" s="276">
        <v>-15.55736197696533</v>
      </c>
      <c r="K10" s="134"/>
      <c r="N10" s="134"/>
      <c r="Q10" s="134"/>
      <c r="R10" s="134"/>
      <c r="S10" s="134"/>
      <c r="T10" s="134"/>
      <c r="U10" s="134"/>
      <c r="V10" s="134"/>
      <c r="W10" s="134"/>
      <c r="X10" s="134"/>
    </row>
    <row r="11" spans="1:24" ht="25.5" customHeight="1">
      <c r="A11" s="162" t="s">
        <v>382</v>
      </c>
      <c r="B11" s="161">
        <v>16445.4304553978</v>
      </c>
      <c r="C11" s="161">
        <v>23254.71772930746</v>
      </c>
      <c r="D11" s="161">
        <v>17519.881149468947</v>
      </c>
      <c r="E11" s="161">
        <v>22374.542754157366</v>
      </c>
      <c r="F11" s="161">
        <v>6809.2872739096601</v>
      </c>
      <c r="G11" s="277">
        <v>41.405345347313073</v>
      </c>
      <c r="H11" s="161">
        <v>4854.6616046884192</v>
      </c>
      <c r="I11" s="276">
        <v>27.70944370724553</v>
      </c>
      <c r="K11" s="134"/>
      <c r="N11" s="134"/>
      <c r="Q11" s="134"/>
      <c r="R11" s="134"/>
      <c r="S11" s="134"/>
      <c r="T11" s="134"/>
      <c r="U11" s="134"/>
      <c r="V11" s="134"/>
      <c r="W11" s="134"/>
      <c r="X11" s="134"/>
    </row>
    <row r="12" spans="1:24" ht="25.5" customHeight="1">
      <c r="A12" s="162" t="s">
        <v>386</v>
      </c>
      <c r="B12" s="161">
        <v>946821.90431149723</v>
      </c>
      <c r="C12" s="161">
        <v>973065.47557047184</v>
      </c>
      <c r="D12" s="161">
        <v>1060334.7212904026</v>
      </c>
      <c r="E12" s="161">
        <v>1078285.826646443</v>
      </c>
      <c r="F12" s="161">
        <v>26243.571258974611</v>
      </c>
      <c r="G12" s="277">
        <v>2.7717537099079061</v>
      </c>
      <c r="H12" s="161">
        <v>17951.105356040411</v>
      </c>
      <c r="I12" s="276">
        <v>1.6929659093115743</v>
      </c>
      <c r="K12" s="134"/>
      <c r="N12" s="134"/>
      <c r="Q12" s="134"/>
      <c r="R12" s="134"/>
      <c r="S12" s="134"/>
      <c r="T12" s="134"/>
      <c r="U12" s="134"/>
      <c r="V12" s="134"/>
      <c r="W12" s="134"/>
      <c r="X12" s="134"/>
    </row>
    <row r="13" spans="1:24" ht="25.5" customHeight="1">
      <c r="A13" s="162" t="s">
        <v>383</v>
      </c>
      <c r="B13" s="161">
        <v>936435.00792985351</v>
      </c>
      <c r="C13" s="161">
        <v>961973.44815413491</v>
      </c>
      <c r="D13" s="161">
        <v>1049099.7903122779</v>
      </c>
      <c r="E13" s="161">
        <v>1066465.6336794884</v>
      </c>
      <c r="F13" s="161">
        <v>25538.440224281396</v>
      </c>
      <c r="G13" s="277">
        <v>2.7271983648644658</v>
      </c>
      <c r="H13" s="161">
        <v>17365.843367210589</v>
      </c>
      <c r="I13" s="276">
        <v>1.6553090113612001</v>
      </c>
      <c r="K13" s="134"/>
      <c r="N13" s="134"/>
      <c r="Q13" s="134"/>
      <c r="R13" s="134"/>
      <c r="S13" s="134"/>
      <c r="T13" s="134"/>
      <c r="U13" s="134"/>
      <c r="V13" s="134"/>
      <c r="W13" s="134"/>
      <c r="X13" s="134"/>
    </row>
    <row r="14" spans="1:24" ht="25.5" customHeight="1">
      <c r="A14" s="162" t="s">
        <v>382</v>
      </c>
      <c r="B14" s="161">
        <v>10386.896381643686</v>
      </c>
      <c r="C14" s="161">
        <v>11092.027416336892</v>
      </c>
      <c r="D14" s="161">
        <v>11234.930978124674</v>
      </c>
      <c r="E14" s="161">
        <v>11820.192966954657</v>
      </c>
      <c r="F14" s="161">
        <v>705.13103469320595</v>
      </c>
      <c r="G14" s="277">
        <v>6.7886595647507724</v>
      </c>
      <c r="H14" s="161">
        <v>585.26198882998324</v>
      </c>
      <c r="I14" s="276">
        <v>5.2093064921318701</v>
      </c>
      <c r="K14" s="134"/>
      <c r="N14" s="134"/>
      <c r="Q14" s="134"/>
      <c r="R14" s="134"/>
      <c r="S14" s="134"/>
      <c r="T14" s="134"/>
      <c r="U14" s="134"/>
      <c r="V14" s="134"/>
      <c r="W14" s="134"/>
      <c r="X14" s="134"/>
    </row>
    <row r="15" spans="1:24" ht="25.5" customHeight="1">
      <c r="A15" s="162" t="s">
        <v>385</v>
      </c>
      <c r="B15" s="161">
        <v>1228056.4673239386</v>
      </c>
      <c r="C15" s="161">
        <v>1382682.1955954889</v>
      </c>
      <c r="D15" s="161">
        <v>1497553.7002911749</v>
      </c>
      <c r="E15" s="161">
        <v>1654161.8830201693</v>
      </c>
      <c r="F15" s="161">
        <v>154625.72827155027</v>
      </c>
      <c r="G15" s="277">
        <v>12.591092705085103</v>
      </c>
      <c r="H15" s="161">
        <v>156608.1827289944</v>
      </c>
      <c r="I15" s="276">
        <v>10.457600465248392</v>
      </c>
      <c r="K15" s="134"/>
      <c r="N15" s="134"/>
      <c r="Q15" s="134"/>
      <c r="R15" s="134"/>
      <c r="S15" s="134"/>
      <c r="T15" s="134"/>
      <c r="U15" s="134"/>
      <c r="V15" s="134"/>
      <c r="W15" s="134"/>
      <c r="X15" s="134"/>
    </row>
    <row r="16" spans="1:24" ht="25.5" customHeight="1">
      <c r="A16" s="162" t="s">
        <v>383</v>
      </c>
      <c r="B16" s="161">
        <v>1193173.7469921401</v>
      </c>
      <c r="C16" s="161">
        <v>1354143.5111298002</v>
      </c>
      <c r="D16" s="161">
        <v>1464882.7114755448</v>
      </c>
      <c r="E16" s="161">
        <v>1628354.3109355776</v>
      </c>
      <c r="F16" s="161">
        <v>160969.76413766015</v>
      </c>
      <c r="G16" s="277">
        <v>13.490890538234456</v>
      </c>
      <c r="H16" s="161">
        <v>163471.59946003277</v>
      </c>
      <c r="I16" s="276">
        <v>11.159364376371904</v>
      </c>
      <c r="K16" s="134"/>
      <c r="N16" s="134"/>
      <c r="Q16" s="134"/>
      <c r="R16" s="134"/>
      <c r="S16" s="134"/>
      <c r="T16" s="134"/>
      <c r="U16" s="134"/>
      <c r="V16" s="134"/>
      <c r="W16" s="134"/>
      <c r="X16" s="134"/>
    </row>
    <row r="17" spans="1:24" ht="25.5" customHeight="1">
      <c r="A17" s="162" t="s">
        <v>382</v>
      </c>
      <c r="B17" s="161">
        <v>34882.720331798628</v>
      </c>
      <c r="C17" s="161">
        <v>28538.684465688733</v>
      </c>
      <c r="D17" s="161">
        <v>32670.988815630033</v>
      </c>
      <c r="E17" s="161">
        <v>25807.572084591626</v>
      </c>
      <c r="F17" s="161">
        <v>-6344.0358661098944</v>
      </c>
      <c r="G17" s="277">
        <v>-18.186757815234824</v>
      </c>
      <c r="H17" s="161">
        <v>-6863.4167310384073</v>
      </c>
      <c r="I17" s="276">
        <v>-21.007679840271319</v>
      </c>
      <c r="K17" s="134"/>
      <c r="N17" s="134"/>
      <c r="Q17" s="134"/>
      <c r="R17" s="134"/>
      <c r="S17" s="134"/>
      <c r="T17" s="134"/>
      <c r="U17" s="134"/>
      <c r="V17" s="134"/>
      <c r="W17" s="134"/>
      <c r="X17" s="134"/>
    </row>
    <row r="18" spans="1:24" ht="25.5" customHeight="1">
      <c r="A18" s="162" t="s">
        <v>384</v>
      </c>
      <c r="B18" s="161">
        <v>288593.53310618747</v>
      </c>
      <c r="C18" s="161">
        <v>277080.51495308249</v>
      </c>
      <c r="D18" s="161">
        <v>341080.27213418123</v>
      </c>
      <c r="E18" s="161">
        <v>335048.1927988074</v>
      </c>
      <c r="F18" s="161">
        <v>-11513.018153104989</v>
      </c>
      <c r="G18" s="277">
        <v>-3.9893541720038459</v>
      </c>
      <c r="H18" s="161">
        <v>-6032.0793353738263</v>
      </c>
      <c r="I18" s="276">
        <v>-1.7685219076525194</v>
      </c>
      <c r="K18" s="134"/>
      <c r="N18" s="134"/>
      <c r="Q18" s="134"/>
      <c r="R18" s="134"/>
      <c r="S18" s="134"/>
      <c r="T18" s="134"/>
      <c r="U18" s="134"/>
      <c r="V18" s="134"/>
      <c r="W18" s="134"/>
      <c r="X18" s="134"/>
    </row>
    <row r="19" spans="1:24" ht="25.5" customHeight="1">
      <c r="A19" s="162" t="s">
        <v>383</v>
      </c>
      <c r="B19" s="161">
        <v>273130.28704722598</v>
      </c>
      <c r="C19" s="161">
        <v>255819.3444402779</v>
      </c>
      <c r="D19" s="161">
        <v>318015.81220139994</v>
      </c>
      <c r="E19" s="161">
        <v>302223.35692894505</v>
      </c>
      <c r="F19" s="161">
        <v>-17310.942606948083</v>
      </c>
      <c r="G19" s="277">
        <v>-6.3379798681773112</v>
      </c>
      <c r="H19" s="161">
        <v>-15792.455272454885</v>
      </c>
      <c r="I19" s="276">
        <v>-4.9659339776644496</v>
      </c>
      <c r="K19" s="134"/>
      <c r="N19" s="134"/>
      <c r="Q19" s="134"/>
      <c r="R19" s="134"/>
      <c r="S19" s="134"/>
      <c r="T19" s="134"/>
      <c r="U19" s="134"/>
      <c r="V19" s="134"/>
      <c r="W19" s="134"/>
      <c r="X19" s="134"/>
    </row>
    <row r="20" spans="1:24" ht="25.5" customHeight="1">
      <c r="A20" s="162" t="s">
        <v>382</v>
      </c>
      <c r="B20" s="161">
        <v>15463.246058961477</v>
      </c>
      <c r="C20" s="161">
        <v>21261.170512804601</v>
      </c>
      <c r="D20" s="161">
        <v>23064.45993278129</v>
      </c>
      <c r="E20" s="161">
        <v>32824.835869862349</v>
      </c>
      <c r="F20" s="161">
        <v>5797.9244538431249</v>
      </c>
      <c r="G20" s="277">
        <v>37.494872885910205</v>
      </c>
      <c r="H20" s="161">
        <v>9760.3759370810585</v>
      </c>
      <c r="I20" s="276">
        <v>42.317816959627706</v>
      </c>
      <c r="K20" s="134"/>
      <c r="N20" s="134"/>
      <c r="Q20" s="134"/>
      <c r="R20" s="134"/>
      <c r="S20" s="134"/>
      <c r="T20" s="134"/>
      <c r="U20" s="134"/>
      <c r="V20" s="134"/>
      <c r="W20" s="134"/>
      <c r="X20" s="134"/>
    </row>
    <row r="21" spans="1:24" ht="25.5" customHeight="1">
      <c r="A21" s="162" t="s">
        <v>381</v>
      </c>
      <c r="B21" s="161">
        <v>22332.646435111485</v>
      </c>
      <c r="C21" s="161">
        <v>23454.721273053499</v>
      </c>
      <c r="D21" s="161">
        <v>23496.578323603499</v>
      </c>
      <c r="E21" s="161">
        <v>26512.2606574735</v>
      </c>
      <c r="F21" s="161">
        <v>1122.0748379420147</v>
      </c>
      <c r="G21" s="277">
        <v>5.024370225007833</v>
      </c>
      <c r="H21" s="161">
        <v>3015.6823338700015</v>
      </c>
      <c r="I21" s="276">
        <v>12.834559536018045</v>
      </c>
      <c r="K21" s="134"/>
      <c r="N21" s="134"/>
      <c r="Q21" s="134"/>
      <c r="R21" s="134"/>
      <c r="S21" s="134"/>
      <c r="T21" s="134"/>
      <c r="U21" s="134"/>
      <c r="V21" s="134"/>
      <c r="W21" s="134"/>
      <c r="X21" s="134"/>
    </row>
    <row r="22" spans="1:24" ht="25.5" customHeight="1">
      <c r="A22" s="241" t="s">
        <v>380</v>
      </c>
      <c r="B22" s="240">
        <v>12230.303400999999</v>
      </c>
      <c r="C22" s="240">
        <v>16698.941264419998</v>
      </c>
      <c r="D22" s="240">
        <v>22904.790410080001</v>
      </c>
      <c r="E22" s="240">
        <v>17507.4770847</v>
      </c>
      <c r="F22" s="240">
        <v>4468.6378634199991</v>
      </c>
      <c r="G22" s="274">
        <v>36.537424435886237</v>
      </c>
      <c r="H22" s="240">
        <v>-5397.3133253800006</v>
      </c>
      <c r="I22" s="273">
        <v>-23.564124485525685</v>
      </c>
      <c r="K22" s="134"/>
      <c r="N22" s="134"/>
      <c r="Q22" s="134"/>
      <c r="R22" s="134"/>
      <c r="S22" s="134"/>
      <c r="T22" s="134"/>
      <c r="U22" s="134"/>
      <c r="V22" s="134"/>
      <c r="W22" s="134"/>
      <c r="X22" s="134"/>
    </row>
    <row r="23" spans="1:24" ht="25.5" customHeight="1">
      <c r="A23" s="241" t="s">
        <v>379</v>
      </c>
      <c r="B23" s="240">
        <v>0</v>
      </c>
      <c r="C23" s="240">
        <v>1725</v>
      </c>
      <c r="D23" s="240">
        <v>3298.5</v>
      </c>
      <c r="E23" s="240">
        <v>5673</v>
      </c>
      <c r="F23" s="240">
        <v>1725</v>
      </c>
      <c r="G23" s="274"/>
      <c r="H23" s="240">
        <v>2374.5</v>
      </c>
      <c r="I23" s="273">
        <v>71.987266939517951</v>
      </c>
      <c r="K23" s="134"/>
      <c r="N23" s="134"/>
      <c r="Q23" s="134"/>
      <c r="R23" s="134"/>
      <c r="S23" s="134"/>
      <c r="T23" s="134"/>
      <c r="U23" s="134"/>
      <c r="V23" s="134"/>
      <c r="W23" s="134"/>
      <c r="X23" s="134"/>
    </row>
    <row r="24" spans="1:24" ht="25.5" customHeight="1">
      <c r="A24" s="283" t="s">
        <v>378</v>
      </c>
      <c r="B24" s="240">
        <v>691418.65219555085</v>
      </c>
      <c r="C24" s="240">
        <v>797640.85760825884</v>
      </c>
      <c r="D24" s="240">
        <v>847028.46839602466</v>
      </c>
      <c r="E24" s="240">
        <v>916512.34234773321</v>
      </c>
      <c r="F24" s="240">
        <v>106222.20541270799</v>
      </c>
      <c r="G24" s="274">
        <v>15.36293605551527</v>
      </c>
      <c r="H24" s="240">
        <v>69483.873951708549</v>
      </c>
      <c r="I24" s="273">
        <v>8.2032513125900799</v>
      </c>
      <c r="K24" s="134"/>
      <c r="N24" s="134"/>
      <c r="Q24" s="134"/>
      <c r="R24" s="134"/>
      <c r="S24" s="134"/>
      <c r="T24" s="134"/>
      <c r="U24" s="134"/>
      <c r="V24" s="134"/>
      <c r="W24" s="134"/>
      <c r="X24" s="134"/>
    </row>
    <row r="25" spans="1:24" ht="25.5" customHeight="1">
      <c r="A25" s="278" t="s">
        <v>377</v>
      </c>
      <c r="B25" s="161">
        <v>282509.23340986005</v>
      </c>
      <c r="C25" s="161">
        <v>289422.43073586008</v>
      </c>
      <c r="D25" s="161">
        <v>305940.81086379162</v>
      </c>
      <c r="E25" s="161">
        <v>311860.02934442158</v>
      </c>
      <c r="F25" s="161">
        <v>6913.1973260000232</v>
      </c>
      <c r="G25" s="277">
        <v>2.447069514351222</v>
      </c>
      <c r="H25" s="161">
        <v>5919.2184806299629</v>
      </c>
      <c r="I25" s="276">
        <v>1.9347593620863048</v>
      </c>
      <c r="K25" s="134"/>
      <c r="N25" s="134"/>
      <c r="Q25" s="134"/>
      <c r="R25" s="134"/>
      <c r="S25" s="134"/>
      <c r="T25" s="134"/>
      <c r="U25" s="134"/>
      <c r="V25" s="134"/>
      <c r="W25" s="134"/>
      <c r="X25" s="134"/>
    </row>
    <row r="26" spans="1:24" ht="25.5" customHeight="1">
      <c r="A26" s="278" t="s">
        <v>376</v>
      </c>
      <c r="B26" s="161">
        <v>151143.15820197412</v>
      </c>
      <c r="C26" s="161">
        <v>229087.72790716516</v>
      </c>
      <c r="D26" s="161">
        <v>200127.41866717351</v>
      </c>
      <c r="E26" s="161">
        <v>259456.09762896004</v>
      </c>
      <c r="F26" s="161">
        <v>77944.569705191039</v>
      </c>
      <c r="G26" s="277">
        <v>51.570028463367777</v>
      </c>
      <c r="H26" s="161">
        <v>59328.678961786529</v>
      </c>
      <c r="I26" s="276">
        <v>29.645452560628112</v>
      </c>
      <c r="K26" s="134"/>
      <c r="N26" s="134"/>
      <c r="Q26" s="134"/>
      <c r="R26" s="134"/>
      <c r="S26" s="134"/>
      <c r="T26" s="134"/>
      <c r="U26" s="134"/>
      <c r="V26" s="134"/>
      <c r="W26" s="134"/>
      <c r="X26" s="134"/>
    </row>
    <row r="27" spans="1:24" ht="23.25" customHeight="1">
      <c r="A27" s="278" t="s">
        <v>375</v>
      </c>
      <c r="B27" s="161">
        <v>12312.37</v>
      </c>
      <c r="C27" s="161">
        <v>14082.365000000002</v>
      </c>
      <c r="D27" s="161">
        <v>26917.305459656291</v>
      </c>
      <c r="E27" s="161">
        <v>39957.745561685806</v>
      </c>
      <c r="F27" s="161">
        <v>1769.9950000000008</v>
      </c>
      <c r="G27" s="277">
        <v>14.375745693152503</v>
      </c>
      <c r="H27" s="161">
        <v>13040.440102029515</v>
      </c>
      <c r="I27" s="276">
        <v>48.44630574770774</v>
      </c>
      <c r="K27" s="134"/>
      <c r="N27" s="134"/>
      <c r="Q27" s="134"/>
      <c r="R27" s="134"/>
      <c r="S27" s="134"/>
      <c r="T27" s="134"/>
      <c r="U27" s="134"/>
      <c r="V27" s="134"/>
      <c r="W27" s="134"/>
      <c r="X27" s="134"/>
    </row>
    <row r="28" spans="1:24" ht="19.5" customHeight="1">
      <c r="A28" s="282" t="s">
        <v>374</v>
      </c>
      <c r="B28" s="161">
        <v>245453.89058371671</v>
      </c>
      <c r="C28" s="161">
        <v>265048.33396523364</v>
      </c>
      <c r="D28" s="161">
        <v>314042.93340540328</v>
      </c>
      <c r="E28" s="161">
        <v>305238.46981266589</v>
      </c>
      <c r="F28" s="161">
        <v>19594.443381516932</v>
      </c>
      <c r="G28" s="277">
        <v>7.9829426760843605</v>
      </c>
      <c r="H28" s="161">
        <v>-8804.4635927373893</v>
      </c>
      <c r="I28" s="276">
        <v>-2.8035859610862697</v>
      </c>
      <c r="K28" s="134"/>
      <c r="N28" s="134"/>
      <c r="Q28" s="134"/>
      <c r="R28" s="134"/>
      <c r="S28" s="134"/>
      <c r="T28" s="134"/>
      <c r="U28" s="134"/>
      <c r="V28" s="134"/>
      <c r="W28" s="134"/>
      <c r="X28" s="134"/>
    </row>
    <row r="29" spans="1:24" ht="25.5" customHeight="1">
      <c r="A29" s="244" t="s">
        <v>373</v>
      </c>
      <c r="B29" s="172">
        <v>3445751.8874945403</v>
      </c>
      <c r="C29" s="172">
        <v>3727212.7047762955</v>
      </c>
      <c r="D29" s="172">
        <v>4108298.5157846222</v>
      </c>
      <c r="E29" s="172">
        <v>4305250.2158701736</v>
      </c>
      <c r="F29" s="172">
        <v>281460.81728175515</v>
      </c>
      <c r="G29" s="281">
        <v>8.1683425409485775</v>
      </c>
      <c r="H29" s="172">
        <v>196951.70008555148</v>
      </c>
      <c r="I29" s="166">
        <v>4.793996817145521</v>
      </c>
      <c r="K29" s="134"/>
      <c r="N29" s="134"/>
      <c r="Q29" s="134"/>
      <c r="R29" s="134"/>
      <c r="S29" s="134"/>
      <c r="T29" s="134"/>
      <c r="U29" s="134"/>
      <c r="V29" s="134"/>
      <c r="W29" s="134"/>
      <c r="X29" s="134"/>
    </row>
    <row r="30" spans="1:24" ht="25.5" customHeight="1">
      <c r="A30" s="245" t="s">
        <v>372</v>
      </c>
      <c r="B30" s="240">
        <v>393460.50508462009</v>
      </c>
      <c r="C30" s="240">
        <v>347011.7023772407</v>
      </c>
      <c r="D30" s="240">
        <v>403971.44564788026</v>
      </c>
      <c r="E30" s="240">
        <v>383819.70141286979</v>
      </c>
      <c r="F30" s="240">
        <v>-46448.802707379393</v>
      </c>
      <c r="G30" s="274">
        <v>-11.805200803417314</v>
      </c>
      <c r="H30" s="240">
        <v>-20151.744235010468</v>
      </c>
      <c r="I30" s="273">
        <v>-4.9884080798561286</v>
      </c>
      <c r="K30" s="134"/>
      <c r="N30" s="134"/>
      <c r="Q30" s="134"/>
      <c r="R30" s="134"/>
      <c r="S30" s="134"/>
      <c r="T30" s="134"/>
      <c r="U30" s="134"/>
      <c r="V30" s="134"/>
      <c r="W30" s="134"/>
      <c r="X30" s="134"/>
    </row>
    <row r="31" spans="1:24" ht="25.5" customHeight="1">
      <c r="A31" s="162" t="s">
        <v>371</v>
      </c>
      <c r="B31" s="161">
        <v>72207.413901170017</v>
      </c>
      <c r="C31" s="161">
        <v>65903.940277469999</v>
      </c>
      <c r="D31" s="161">
        <v>82116.008428296991</v>
      </c>
      <c r="E31" s="161">
        <v>80678.665750370012</v>
      </c>
      <c r="F31" s="161">
        <v>-6303.4736237000179</v>
      </c>
      <c r="G31" s="277">
        <v>-8.729676473841808</v>
      </c>
      <c r="H31" s="161">
        <v>-1437.3426779269794</v>
      </c>
      <c r="I31" s="276">
        <v>-1.7503805962293637</v>
      </c>
      <c r="K31" s="134"/>
      <c r="N31" s="134"/>
      <c r="Q31" s="134"/>
      <c r="R31" s="134"/>
      <c r="S31" s="134"/>
      <c r="T31" s="134"/>
      <c r="U31" s="134"/>
      <c r="V31" s="134"/>
      <c r="W31" s="134"/>
      <c r="X31" s="134"/>
    </row>
    <row r="32" spans="1:24" ht="25.5" customHeight="1">
      <c r="A32" s="162" t="s">
        <v>370</v>
      </c>
      <c r="B32" s="161">
        <v>208135.06086750005</v>
      </c>
      <c r="C32" s="161">
        <v>138249.47754131997</v>
      </c>
      <c r="D32" s="161">
        <v>185381.91265406995</v>
      </c>
      <c r="E32" s="161">
        <v>160923.78426962</v>
      </c>
      <c r="F32" s="161">
        <v>-69885.583326180087</v>
      </c>
      <c r="G32" s="277">
        <v>-33.577035524384641</v>
      </c>
      <c r="H32" s="161">
        <v>-24458.128384449956</v>
      </c>
      <c r="I32" s="276">
        <v>-13.193373632998274</v>
      </c>
      <c r="K32" s="134"/>
      <c r="N32" s="134"/>
      <c r="Q32" s="134"/>
      <c r="R32" s="134"/>
      <c r="S32" s="134"/>
      <c r="T32" s="134"/>
      <c r="U32" s="134"/>
      <c r="V32" s="134"/>
      <c r="W32" s="134"/>
      <c r="X32" s="134"/>
    </row>
    <row r="33" spans="1:24" ht="25.5" customHeight="1">
      <c r="A33" s="162" t="s">
        <v>369</v>
      </c>
      <c r="B33" s="161">
        <v>2684.9579020840006</v>
      </c>
      <c r="C33" s="161">
        <v>3966.9580728974997</v>
      </c>
      <c r="D33" s="161">
        <v>2703.3785122337504</v>
      </c>
      <c r="E33" s="161">
        <v>4020.0630921400007</v>
      </c>
      <c r="F33" s="161">
        <v>1282.0001708134992</v>
      </c>
      <c r="G33" s="277">
        <v>47.747496145784673</v>
      </c>
      <c r="H33" s="161">
        <v>1316.6845799062503</v>
      </c>
      <c r="I33" s="276">
        <v>48.705150756647051</v>
      </c>
      <c r="K33" s="134"/>
      <c r="N33" s="134"/>
      <c r="Q33" s="134"/>
      <c r="R33" s="134"/>
      <c r="S33" s="134"/>
      <c r="T33" s="134"/>
      <c r="U33" s="134"/>
      <c r="V33" s="134"/>
      <c r="W33" s="134"/>
      <c r="X33" s="134"/>
    </row>
    <row r="34" spans="1:24" ht="25.5" customHeight="1">
      <c r="A34" s="162" t="s">
        <v>368</v>
      </c>
      <c r="B34" s="161">
        <v>110396.26079736601</v>
      </c>
      <c r="C34" s="161">
        <v>138643.43086905326</v>
      </c>
      <c r="D34" s="161">
        <v>133670.56488802959</v>
      </c>
      <c r="E34" s="161">
        <v>137908.32708423981</v>
      </c>
      <c r="F34" s="161">
        <v>28247.170071687258</v>
      </c>
      <c r="G34" s="277">
        <v>25.587071398672972</v>
      </c>
      <c r="H34" s="161">
        <v>4237.762196210213</v>
      </c>
      <c r="I34" s="276">
        <v>3.1703032000799984</v>
      </c>
      <c r="K34" s="134"/>
      <c r="N34" s="134"/>
      <c r="Q34" s="134"/>
      <c r="R34" s="134"/>
      <c r="S34" s="134"/>
      <c r="T34" s="134"/>
      <c r="U34" s="134"/>
      <c r="V34" s="134"/>
      <c r="W34" s="134"/>
      <c r="X34" s="134"/>
    </row>
    <row r="35" spans="1:24" ht="25.5" customHeight="1">
      <c r="A35" s="162" t="s">
        <v>367</v>
      </c>
      <c r="B35" s="161">
        <v>36.8116165</v>
      </c>
      <c r="C35" s="161">
        <v>247.89561649999999</v>
      </c>
      <c r="D35" s="161">
        <v>99.581165249999998</v>
      </c>
      <c r="E35" s="161">
        <v>288.86121650000001</v>
      </c>
      <c r="F35" s="161">
        <v>211.084</v>
      </c>
      <c r="G35" s="277">
        <v>573.41681803079746</v>
      </c>
      <c r="H35" s="161">
        <v>189.28005125000001</v>
      </c>
      <c r="I35" s="276">
        <v>190.07615624381339</v>
      </c>
      <c r="K35" s="134"/>
      <c r="N35" s="134"/>
      <c r="Q35" s="134"/>
      <c r="R35" s="134"/>
      <c r="S35" s="134"/>
      <c r="T35" s="134"/>
      <c r="U35" s="134"/>
      <c r="V35" s="134"/>
      <c r="W35" s="134"/>
      <c r="X35" s="134"/>
    </row>
    <row r="36" spans="1:24" ht="25.5" customHeight="1">
      <c r="A36" s="245" t="s">
        <v>366</v>
      </c>
      <c r="B36" s="240">
        <v>2763288.1895698281</v>
      </c>
      <c r="C36" s="240">
        <v>3059319.6470383084</v>
      </c>
      <c r="D36" s="240">
        <v>3334704.4617633219</v>
      </c>
      <c r="E36" s="240">
        <v>3552584.5607463168</v>
      </c>
      <c r="F36" s="240">
        <v>296031.45746848034</v>
      </c>
      <c r="G36" s="274">
        <v>10.713014248237522</v>
      </c>
      <c r="H36" s="240">
        <v>217880.09898299491</v>
      </c>
      <c r="I36" s="273">
        <v>6.5337154006080782</v>
      </c>
      <c r="K36" s="134"/>
      <c r="N36" s="134"/>
      <c r="Q36" s="134"/>
      <c r="R36" s="134"/>
      <c r="S36" s="134"/>
      <c r="T36" s="134"/>
      <c r="U36" s="134"/>
      <c r="V36" s="134"/>
      <c r="W36" s="134"/>
      <c r="X36" s="134"/>
    </row>
    <row r="37" spans="1:24" ht="25.5" customHeight="1">
      <c r="A37" s="162" t="s">
        <v>365</v>
      </c>
      <c r="B37" s="161">
        <v>287540.60000000003</v>
      </c>
      <c r="C37" s="161">
        <v>304083.3</v>
      </c>
      <c r="D37" s="161">
        <v>375886.29999999993</v>
      </c>
      <c r="E37" s="161">
        <v>376769.5</v>
      </c>
      <c r="F37" s="161">
        <v>16542.699999999953</v>
      </c>
      <c r="G37" s="277">
        <v>5.7531701610137667</v>
      </c>
      <c r="H37" s="161">
        <v>883.20000000006985</v>
      </c>
      <c r="I37" s="276">
        <v>0.23496466883737716</v>
      </c>
      <c r="K37" s="134"/>
      <c r="N37" s="134"/>
      <c r="Q37" s="134"/>
      <c r="R37" s="134"/>
      <c r="S37" s="134"/>
      <c r="T37" s="134"/>
      <c r="U37" s="134"/>
      <c r="V37" s="134"/>
      <c r="W37" s="134"/>
      <c r="X37" s="134"/>
    </row>
    <row r="38" spans="1:24" ht="25.5" customHeight="1">
      <c r="A38" s="164" t="s">
        <v>364</v>
      </c>
      <c r="B38" s="161">
        <v>10003.312353654001</v>
      </c>
      <c r="C38" s="161">
        <v>9972.5345506824997</v>
      </c>
      <c r="D38" s="161">
        <v>9662.1363867239997</v>
      </c>
      <c r="E38" s="161">
        <v>9975.1001770990024</v>
      </c>
      <c r="F38" s="161">
        <v>-30.777802971500932</v>
      </c>
      <c r="G38" s="277">
        <v>-0.30767611650413418</v>
      </c>
      <c r="H38" s="161">
        <v>312.96379037500265</v>
      </c>
      <c r="I38" s="276">
        <v>3.2390744432568987</v>
      </c>
      <c r="K38" s="134"/>
      <c r="N38" s="134"/>
      <c r="Q38" s="134"/>
      <c r="R38" s="134"/>
      <c r="S38" s="134"/>
      <c r="T38" s="134"/>
      <c r="U38" s="134"/>
      <c r="V38" s="134"/>
      <c r="W38" s="134"/>
      <c r="X38" s="134"/>
    </row>
    <row r="39" spans="1:24" ht="25.5" customHeight="1">
      <c r="A39" s="280" t="s">
        <v>363</v>
      </c>
      <c r="B39" s="161">
        <v>27648.745320592348</v>
      </c>
      <c r="C39" s="161">
        <v>28859.79854008662</v>
      </c>
      <c r="D39" s="161">
        <v>42417.219606057763</v>
      </c>
      <c r="E39" s="161">
        <v>45237.820765988115</v>
      </c>
      <c r="F39" s="161">
        <v>1211.0532194942716</v>
      </c>
      <c r="G39" s="277">
        <v>4.380138069383924</v>
      </c>
      <c r="H39" s="161">
        <v>2820.6011599303529</v>
      </c>
      <c r="I39" s="276">
        <v>6.6496606475534588</v>
      </c>
      <c r="K39" s="134"/>
      <c r="N39" s="134"/>
      <c r="Q39" s="134"/>
      <c r="R39" s="134"/>
      <c r="S39" s="134"/>
      <c r="T39" s="134"/>
      <c r="U39" s="134"/>
      <c r="V39" s="134"/>
      <c r="W39" s="134"/>
      <c r="X39" s="134"/>
    </row>
    <row r="40" spans="1:24" ht="25.5" customHeight="1">
      <c r="A40" s="279" t="s">
        <v>362</v>
      </c>
      <c r="B40" s="161">
        <v>1047.4796596799999</v>
      </c>
      <c r="C40" s="161">
        <v>1034.8407929499999</v>
      </c>
      <c r="D40" s="161">
        <v>1029.5113906699999</v>
      </c>
      <c r="E40" s="161">
        <v>1011.5264885700001</v>
      </c>
      <c r="F40" s="161">
        <v>-12.638866730000018</v>
      </c>
      <c r="G40" s="277">
        <v>-1.2065978191749454</v>
      </c>
      <c r="H40" s="161">
        <v>-17.984902099999772</v>
      </c>
      <c r="I40" s="276">
        <v>-1.7469357078502363</v>
      </c>
      <c r="K40" s="134"/>
      <c r="N40" s="134"/>
      <c r="Q40" s="134"/>
      <c r="R40" s="134"/>
      <c r="S40" s="134"/>
      <c r="T40" s="134"/>
      <c r="U40" s="134"/>
      <c r="V40" s="134"/>
      <c r="W40" s="134"/>
      <c r="X40" s="134"/>
    </row>
    <row r="41" spans="1:24" ht="25.5" customHeight="1">
      <c r="A41" s="162" t="s">
        <v>361</v>
      </c>
      <c r="B41" s="161">
        <v>26601.265660912348</v>
      </c>
      <c r="C41" s="161">
        <v>27824.957747136621</v>
      </c>
      <c r="D41" s="161">
        <v>41387.708215387764</v>
      </c>
      <c r="E41" s="161">
        <v>44226.294277418114</v>
      </c>
      <c r="F41" s="161">
        <v>1223.6920862242732</v>
      </c>
      <c r="G41" s="277">
        <v>4.6001273090639252</v>
      </c>
      <c r="H41" s="161">
        <v>2838.5860620303501</v>
      </c>
      <c r="I41" s="276">
        <v>6.85852438907206</v>
      </c>
      <c r="K41" s="134"/>
      <c r="N41" s="134"/>
      <c r="Q41" s="134"/>
      <c r="R41" s="134"/>
      <c r="S41" s="134"/>
      <c r="T41" s="134"/>
      <c r="U41" s="134"/>
      <c r="V41" s="134"/>
      <c r="W41" s="134"/>
      <c r="X41" s="134"/>
    </row>
    <row r="42" spans="1:24" ht="25.5" customHeight="1">
      <c r="A42" s="164" t="s">
        <v>360</v>
      </c>
      <c r="B42" s="161">
        <v>2437987.8542541317</v>
      </c>
      <c r="C42" s="161">
        <v>2716348.5380138895</v>
      </c>
      <c r="D42" s="161">
        <v>2906637.8124325201</v>
      </c>
      <c r="E42" s="161">
        <v>3120502.6754624099</v>
      </c>
      <c r="F42" s="161">
        <v>278360.68375975778</v>
      </c>
      <c r="G42" s="277">
        <v>11.417640300136704</v>
      </c>
      <c r="H42" s="161">
        <v>213864.86302988976</v>
      </c>
      <c r="I42" s="276">
        <v>7.3578091537627648</v>
      </c>
      <c r="K42" s="134"/>
      <c r="N42" s="134"/>
      <c r="Q42" s="134"/>
      <c r="R42" s="134"/>
      <c r="S42" s="134"/>
      <c r="T42" s="134"/>
      <c r="U42" s="134"/>
      <c r="V42" s="134"/>
      <c r="W42" s="134"/>
      <c r="X42" s="134"/>
    </row>
    <row r="43" spans="1:24" ht="25.5" customHeight="1">
      <c r="A43" s="164" t="s">
        <v>359</v>
      </c>
      <c r="B43" s="161">
        <v>2399814.500836431</v>
      </c>
      <c r="C43" s="161">
        <v>2645476.245528101</v>
      </c>
      <c r="D43" s="161">
        <v>2866191.3911537011</v>
      </c>
      <c r="E43" s="161">
        <v>3043261.1566299722</v>
      </c>
      <c r="F43" s="161">
        <v>245661.74469166994</v>
      </c>
      <c r="G43" s="277">
        <v>10.236697236642541</v>
      </c>
      <c r="H43" s="161">
        <v>177069.76547627104</v>
      </c>
      <c r="I43" s="276">
        <v>6.1778765375817004</v>
      </c>
      <c r="K43" s="134"/>
      <c r="N43" s="134"/>
      <c r="Q43" s="134"/>
      <c r="R43" s="134"/>
      <c r="S43" s="134"/>
      <c r="T43" s="134"/>
      <c r="U43" s="134"/>
      <c r="V43" s="134"/>
      <c r="W43" s="134"/>
      <c r="X43" s="134"/>
    </row>
    <row r="44" spans="1:24" ht="25.5" customHeight="1">
      <c r="A44" s="162" t="s">
        <v>358</v>
      </c>
      <c r="B44" s="161">
        <v>38173.353417700542</v>
      </c>
      <c r="C44" s="161">
        <v>70872.292485788494</v>
      </c>
      <c r="D44" s="161">
        <v>40446.421278818867</v>
      </c>
      <c r="E44" s="161">
        <v>77241.518832437665</v>
      </c>
      <c r="F44" s="161">
        <v>32698.939068087951</v>
      </c>
      <c r="G44" s="277">
        <v>85.65906880197177</v>
      </c>
      <c r="H44" s="161">
        <v>36795.097553618798</v>
      </c>
      <c r="I44" s="276">
        <v>90.972443025231982</v>
      </c>
      <c r="K44" s="134"/>
      <c r="N44" s="134"/>
      <c r="Q44" s="134"/>
      <c r="R44" s="134"/>
      <c r="S44" s="134"/>
      <c r="T44" s="134"/>
      <c r="U44" s="134"/>
      <c r="V44" s="134"/>
      <c r="W44" s="134"/>
      <c r="X44" s="134"/>
    </row>
    <row r="45" spans="1:24" ht="25.5" customHeight="1">
      <c r="A45" s="278" t="s">
        <v>357</v>
      </c>
      <c r="B45" s="161">
        <v>107.67764145000001</v>
      </c>
      <c r="C45" s="161">
        <v>55.475933650000002</v>
      </c>
      <c r="D45" s="161">
        <v>100.99333802</v>
      </c>
      <c r="E45" s="161">
        <v>99.464340820000018</v>
      </c>
      <c r="F45" s="161">
        <v>-52.201707800000008</v>
      </c>
      <c r="G45" s="277">
        <v>-48.479616656759525</v>
      </c>
      <c r="H45" s="161">
        <v>-1.5289971999999779</v>
      </c>
      <c r="I45" s="276">
        <v>-1.51395847486216</v>
      </c>
      <c r="K45" s="134"/>
      <c r="N45" s="134"/>
      <c r="Q45" s="134"/>
      <c r="R45" s="134"/>
      <c r="S45" s="134"/>
      <c r="T45" s="134"/>
      <c r="U45" s="134"/>
      <c r="V45" s="134"/>
      <c r="W45" s="134"/>
      <c r="X45" s="134"/>
    </row>
    <row r="46" spans="1:24" s="134" customFormat="1" ht="19.5" customHeight="1">
      <c r="A46" s="275" t="s">
        <v>356</v>
      </c>
      <c r="B46" s="240">
        <v>0</v>
      </c>
      <c r="C46" s="240">
        <v>0</v>
      </c>
      <c r="D46" s="240">
        <v>0</v>
      </c>
      <c r="E46" s="240">
        <v>0</v>
      </c>
      <c r="F46" s="240">
        <v>0</v>
      </c>
      <c r="G46" s="274"/>
      <c r="H46" s="240">
        <v>0</v>
      </c>
      <c r="I46" s="273"/>
      <c r="J46" s="129"/>
      <c r="L46" s="129"/>
      <c r="M46" s="129"/>
    </row>
    <row r="47" spans="1:24" ht="19.5" customHeight="1" thickBot="1">
      <c r="A47" s="233" t="s">
        <v>355</v>
      </c>
      <c r="B47" s="272">
        <v>289003.20878661523</v>
      </c>
      <c r="C47" s="271">
        <v>320881.35241348943</v>
      </c>
      <c r="D47" s="232">
        <v>369622.6027342676</v>
      </c>
      <c r="E47" s="232">
        <v>368845.949938201</v>
      </c>
      <c r="F47" s="232">
        <v>31878.143626874196</v>
      </c>
      <c r="G47" s="270">
        <v>11.030377053844873</v>
      </c>
      <c r="H47" s="232">
        <v>-776.65279606659897</v>
      </c>
      <c r="I47" s="269">
        <v>-0.21012048243839601</v>
      </c>
      <c r="J47" s="134"/>
      <c r="K47" s="134"/>
      <c r="L47" s="134"/>
      <c r="M47" s="134"/>
      <c r="N47" s="134"/>
      <c r="Q47" s="134"/>
      <c r="R47" s="134"/>
      <c r="S47" s="134"/>
      <c r="T47" s="134"/>
      <c r="U47" s="134"/>
      <c r="V47" s="134"/>
      <c r="W47" s="134"/>
      <c r="X47" s="134"/>
    </row>
    <row r="48" spans="1:24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E8" sqref="E8"/>
    </sheetView>
  </sheetViews>
  <sheetFormatPr defaultRowHeight="15.75"/>
  <cols>
    <col min="1" max="1" width="51.42578125" style="129" bestFit="1" customWidth="1"/>
    <col min="2" max="5" width="14" style="129" customWidth="1"/>
    <col min="6" max="8" width="10.85546875" style="129" customWidth="1"/>
    <col min="9" max="256" width="9.140625" style="129"/>
    <col min="257" max="257" width="44.140625" style="129" bestFit="1" customWidth="1"/>
    <col min="258" max="258" width="11.140625" style="129" customWidth="1"/>
    <col min="259" max="259" width="10.28515625" style="129" customWidth="1"/>
    <col min="260" max="260" width="10.85546875" style="129" customWidth="1"/>
    <col min="261" max="261" width="9.28515625" style="129" customWidth="1"/>
    <col min="262" max="263" width="9.140625" style="129"/>
    <col min="264" max="264" width="9.5703125" style="129" customWidth="1"/>
    <col min="265" max="512" width="9.140625" style="129"/>
    <col min="513" max="513" width="44.140625" style="129" bestFit="1" customWidth="1"/>
    <col min="514" max="514" width="11.140625" style="129" customWidth="1"/>
    <col min="515" max="515" width="10.28515625" style="129" customWidth="1"/>
    <col min="516" max="516" width="10.85546875" style="129" customWidth="1"/>
    <col min="517" max="517" width="9.28515625" style="129" customWidth="1"/>
    <col min="518" max="519" width="9.140625" style="129"/>
    <col min="520" max="520" width="9.5703125" style="129" customWidth="1"/>
    <col min="521" max="768" width="9.140625" style="129"/>
    <col min="769" max="769" width="44.140625" style="129" bestFit="1" customWidth="1"/>
    <col min="770" max="770" width="11.140625" style="129" customWidth="1"/>
    <col min="771" max="771" width="10.28515625" style="129" customWidth="1"/>
    <col min="772" max="772" width="10.85546875" style="129" customWidth="1"/>
    <col min="773" max="773" width="9.28515625" style="129" customWidth="1"/>
    <col min="774" max="775" width="9.140625" style="129"/>
    <col min="776" max="776" width="9.5703125" style="129" customWidth="1"/>
    <col min="777" max="1024" width="9.140625" style="129"/>
    <col min="1025" max="1025" width="44.140625" style="129" bestFit="1" customWidth="1"/>
    <col min="1026" max="1026" width="11.140625" style="129" customWidth="1"/>
    <col min="1027" max="1027" width="10.28515625" style="129" customWidth="1"/>
    <col min="1028" max="1028" width="10.85546875" style="129" customWidth="1"/>
    <col min="1029" max="1029" width="9.28515625" style="129" customWidth="1"/>
    <col min="1030" max="1031" width="9.140625" style="129"/>
    <col min="1032" max="1032" width="9.5703125" style="129" customWidth="1"/>
    <col min="1033" max="1280" width="9.140625" style="129"/>
    <col min="1281" max="1281" width="44.140625" style="129" bestFit="1" customWidth="1"/>
    <col min="1282" max="1282" width="11.140625" style="129" customWidth="1"/>
    <col min="1283" max="1283" width="10.28515625" style="129" customWidth="1"/>
    <col min="1284" max="1284" width="10.85546875" style="129" customWidth="1"/>
    <col min="1285" max="1285" width="9.28515625" style="129" customWidth="1"/>
    <col min="1286" max="1287" width="9.140625" style="129"/>
    <col min="1288" max="1288" width="9.5703125" style="129" customWidth="1"/>
    <col min="1289" max="1536" width="9.140625" style="129"/>
    <col min="1537" max="1537" width="44.140625" style="129" bestFit="1" customWidth="1"/>
    <col min="1538" max="1538" width="11.140625" style="129" customWidth="1"/>
    <col min="1539" max="1539" width="10.28515625" style="129" customWidth="1"/>
    <col min="1540" max="1540" width="10.85546875" style="129" customWidth="1"/>
    <col min="1541" max="1541" width="9.28515625" style="129" customWidth="1"/>
    <col min="1542" max="1543" width="9.140625" style="129"/>
    <col min="1544" max="1544" width="9.5703125" style="129" customWidth="1"/>
    <col min="1545" max="1792" width="9.140625" style="129"/>
    <col min="1793" max="1793" width="44.140625" style="129" bestFit="1" customWidth="1"/>
    <col min="1794" max="1794" width="11.140625" style="129" customWidth="1"/>
    <col min="1795" max="1795" width="10.28515625" style="129" customWidth="1"/>
    <col min="1796" max="1796" width="10.85546875" style="129" customWidth="1"/>
    <col min="1797" max="1797" width="9.28515625" style="129" customWidth="1"/>
    <col min="1798" max="1799" width="9.140625" style="129"/>
    <col min="1800" max="1800" width="9.5703125" style="129" customWidth="1"/>
    <col min="1801" max="2048" width="9.140625" style="129"/>
    <col min="2049" max="2049" width="44.140625" style="129" bestFit="1" customWidth="1"/>
    <col min="2050" max="2050" width="11.140625" style="129" customWidth="1"/>
    <col min="2051" max="2051" width="10.28515625" style="129" customWidth="1"/>
    <col min="2052" max="2052" width="10.85546875" style="129" customWidth="1"/>
    <col min="2053" max="2053" width="9.28515625" style="129" customWidth="1"/>
    <col min="2054" max="2055" width="9.140625" style="129"/>
    <col min="2056" max="2056" width="9.5703125" style="129" customWidth="1"/>
    <col min="2057" max="2304" width="9.140625" style="129"/>
    <col min="2305" max="2305" width="44.140625" style="129" bestFit="1" customWidth="1"/>
    <col min="2306" max="2306" width="11.140625" style="129" customWidth="1"/>
    <col min="2307" max="2307" width="10.28515625" style="129" customWidth="1"/>
    <col min="2308" max="2308" width="10.85546875" style="129" customWidth="1"/>
    <col min="2309" max="2309" width="9.28515625" style="129" customWidth="1"/>
    <col min="2310" max="2311" width="9.140625" style="129"/>
    <col min="2312" max="2312" width="9.5703125" style="129" customWidth="1"/>
    <col min="2313" max="2560" width="9.140625" style="129"/>
    <col min="2561" max="2561" width="44.140625" style="129" bestFit="1" customWidth="1"/>
    <col min="2562" max="2562" width="11.140625" style="129" customWidth="1"/>
    <col min="2563" max="2563" width="10.28515625" style="129" customWidth="1"/>
    <col min="2564" max="2564" width="10.85546875" style="129" customWidth="1"/>
    <col min="2565" max="2565" width="9.28515625" style="129" customWidth="1"/>
    <col min="2566" max="2567" width="9.140625" style="129"/>
    <col min="2568" max="2568" width="9.5703125" style="129" customWidth="1"/>
    <col min="2569" max="2816" width="9.140625" style="129"/>
    <col min="2817" max="2817" width="44.140625" style="129" bestFit="1" customWidth="1"/>
    <col min="2818" max="2818" width="11.140625" style="129" customWidth="1"/>
    <col min="2819" max="2819" width="10.28515625" style="129" customWidth="1"/>
    <col min="2820" max="2820" width="10.85546875" style="129" customWidth="1"/>
    <col min="2821" max="2821" width="9.28515625" style="129" customWidth="1"/>
    <col min="2822" max="2823" width="9.140625" style="129"/>
    <col min="2824" max="2824" width="9.5703125" style="129" customWidth="1"/>
    <col min="2825" max="3072" width="9.140625" style="129"/>
    <col min="3073" max="3073" width="44.140625" style="129" bestFit="1" customWidth="1"/>
    <col min="3074" max="3074" width="11.140625" style="129" customWidth="1"/>
    <col min="3075" max="3075" width="10.28515625" style="129" customWidth="1"/>
    <col min="3076" max="3076" width="10.85546875" style="129" customWidth="1"/>
    <col min="3077" max="3077" width="9.28515625" style="129" customWidth="1"/>
    <col min="3078" max="3079" width="9.140625" style="129"/>
    <col min="3080" max="3080" width="9.5703125" style="129" customWidth="1"/>
    <col min="3081" max="3328" width="9.140625" style="129"/>
    <col min="3329" max="3329" width="44.140625" style="129" bestFit="1" customWidth="1"/>
    <col min="3330" max="3330" width="11.140625" style="129" customWidth="1"/>
    <col min="3331" max="3331" width="10.28515625" style="129" customWidth="1"/>
    <col min="3332" max="3332" width="10.85546875" style="129" customWidth="1"/>
    <col min="3333" max="3333" width="9.28515625" style="129" customWidth="1"/>
    <col min="3334" max="3335" width="9.140625" style="129"/>
    <col min="3336" max="3336" width="9.5703125" style="129" customWidth="1"/>
    <col min="3337" max="3584" width="9.140625" style="129"/>
    <col min="3585" max="3585" width="44.140625" style="129" bestFit="1" customWidth="1"/>
    <col min="3586" max="3586" width="11.140625" style="129" customWidth="1"/>
    <col min="3587" max="3587" width="10.28515625" style="129" customWidth="1"/>
    <col min="3588" max="3588" width="10.85546875" style="129" customWidth="1"/>
    <col min="3589" max="3589" width="9.28515625" style="129" customWidth="1"/>
    <col min="3590" max="3591" width="9.140625" style="129"/>
    <col min="3592" max="3592" width="9.5703125" style="129" customWidth="1"/>
    <col min="3593" max="3840" width="9.140625" style="129"/>
    <col min="3841" max="3841" width="44.140625" style="129" bestFit="1" customWidth="1"/>
    <col min="3842" max="3842" width="11.140625" style="129" customWidth="1"/>
    <col min="3843" max="3843" width="10.28515625" style="129" customWidth="1"/>
    <col min="3844" max="3844" width="10.85546875" style="129" customWidth="1"/>
    <col min="3845" max="3845" width="9.28515625" style="129" customWidth="1"/>
    <col min="3846" max="3847" width="9.140625" style="129"/>
    <col min="3848" max="3848" width="9.5703125" style="129" customWidth="1"/>
    <col min="3849" max="4096" width="9.140625" style="129"/>
    <col min="4097" max="4097" width="44.140625" style="129" bestFit="1" customWidth="1"/>
    <col min="4098" max="4098" width="11.140625" style="129" customWidth="1"/>
    <col min="4099" max="4099" width="10.28515625" style="129" customWidth="1"/>
    <col min="4100" max="4100" width="10.85546875" style="129" customWidth="1"/>
    <col min="4101" max="4101" width="9.28515625" style="129" customWidth="1"/>
    <col min="4102" max="4103" width="9.140625" style="129"/>
    <col min="4104" max="4104" width="9.5703125" style="129" customWidth="1"/>
    <col min="4105" max="4352" width="9.140625" style="129"/>
    <col min="4353" max="4353" width="44.140625" style="129" bestFit="1" customWidth="1"/>
    <col min="4354" max="4354" width="11.140625" style="129" customWidth="1"/>
    <col min="4355" max="4355" width="10.28515625" style="129" customWidth="1"/>
    <col min="4356" max="4356" width="10.85546875" style="129" customWidth="1"/>
    <col min="4357" max="4357" width="9.28515625" style="129" customWidth="1"/>
    <col min="4358" max="4359" width="9.140625" style="129"/>
    <col min="4360" max="4360" width="9.5703125" style="129" customWidth="1"/>
    <col min="4361" max="4608" width="9.140625" style="129"/>
    <col min="4609" max="4609" width="44.140625" style="129" bestFit="1" customWidth="1"/>
    <col min="4610" max="4610" width="11.140625" style="129" customWidth="1"/>
    <col min="4611" max="4611" width="10.28515625" style="129" customWidth="1"/>
    <col min="4612" max="4612" width="10.85546875" style="129" customWidth="1"/>
    <col min="4613" max="4613" width="9.28515625" style="129" customWidth="1"/>
    <col min="4614" max="4615" width="9.140625" style="129"/>
    <col min="4616" max="4616" width="9.5703125" style="129" customWidth="1"/>
    <col min="4617" max="4864" width="9.140625" style="129"/>
    <col min="4865" max="4865" width="44.140625" style="129" bestFit="1" customWidth="1"/>
    <col min="4866" max="4866" width="11.140625" style="129" customWidth="1"/>
    <col min="4867" max="4867" width="10.28515625" style="129" customWidth="1"/>
    <col min="4868" max="4868" width="10.85546875" style="129" customWidth="1"/>
    <col min="4869" max="4869" width="9.28515625" style="129" customWidth="1"/>
    <col min="4870" max="4871" width="9.140625" style="129"/>
    <col min="4872" max="4872" width="9.5703125" style="129" customWidth="1"/>
    <col min="4873" max="5120" width="9.140625" style="129"/>
    <col min="5121" max="5121" width="44.140625" style="129" bestFit="1" customWidth="1"/>
    <col min="5122" max="5122" width="11.140625" style="129" customWidth="1"/>
    <col min="5123" max="5123" width="10.28515625" style="129" customWidth="1"/>
    <col min="5124" max="5124" width="10.85546875" style="129" customWidth="1"/>
    <col min="5125" max="5125" width="9.28515625" style="129" customWidth="1"/>
    <col min="5126" max="5127" width="9.140625" style="129"/>
    <col min="5128" max="5128" width="9.5703125" style="129" customWidth="1"/>
    <col min="5129" max="5376" width="9.140625" style="129"/>
    <col min="5377" max="5377" width="44.140625" style="129" bestFit="1" customWidth="1"/>
    <col min="5378" max="5378" width="11.140625" style="129" customWidth="1"/>
    <col min="5379" max="5379" width="10.28515625" style="129" customWidth="1"/>
    <col min="5380" max="5380" width="10.85546875" style="129" customWidth="1"/>
    <col min="5381" max="5381" width="9.28515625" style="129" customWidth="1"/>
    <col min="5382" max="5383" width="9.140625" style="129"/>
    <col min="5384" max="5384" width="9.5703125" style="129" customWidth="1"/>
    <col min="5385" max="5632" width="9.140625" style="129"/>
    <col min="5633" max="5633" width="44.140625" style="129" bestFit="1" customWidth="1"/>
    <col min="5634" max="5634" width="11.140625" style="129" customWidth="1"/>
    <col min="5635" max="5635" width="10.28515625" style="129" customWidth="1"/>
    <col min="5636" max="5636" width="10.85546875" style="129" customWidth="1"/>
    <col min="5637" max="5637" width="9.28515625" style="129" customWidth="1"/>
    <col min="5638" max="5639" width="9.140625" style="129"/>
    <col min="5640" max="5640" width="9.5703125" style="129" customWidth="1"/>
    <col min="5641" max="5888" width="9.140625" style="129"/>
    <col min="5889" max="5889" width="44.140625" style="129" bestFit="1" customWidth="1"/>
    <col min="5890" max="5890" width="11.140625" style="129" customWidth="1"/>
    <col min="5891" max="5891" width="10.28515625" style="129" customWidth="1"/>
    <col min="5892" max="5892" width="10.85546875" style="129" customWidth="1"/>
    <col min="5893" max="5893" width="9.28515625" style="129" customWidth="1"/>
    <col min="5894" max="5895" width="9.140625" style="129"/>
    <col min="5896" max="5896" width="9.5703125" style="129" customWidth="1"/>
    <col min="5897" max="6144" width="9.140625" style="129"/>
    <col min="6145" max="6145" width="44.140625" style="129" bestFit="1" customWidth="1"/>
    <col min="6146" max="6146" width="11.140625" style="129" customWidth="1"/>
    <col min="6147" max="6147" width="10.28515625" style="129" customWidth="1"/>
    <col min="6148" max="6148" width="10.85546875" style="129" customWidth="1"/>
    <col min="6149" max="6149" width="9.28515625" style="129" customWidth="1"/>
    <col min="6150" max="6151" width="9.140625" style="129"/>
    <col min="6152" max="6152" width="9.5703125" style="129" customWidth="1"/>
    <col min="6153" max="6400" width="9.140625" style="129"/>
    <col min="6401" max="6401" width="44.140625" style="129" bestFit="1" customWidth="1"/>
    <col min="6402" max="6402" width="11.140625" style="129" customWidth="1"/>
    <col min="6403" max="6403" width="10.28515625" style="129" customWidth="1"/>
    <col min="6404" max="6404" width="10.85546875" style="129" customWidth="1"/>
    <col min="6405" max="6405" width="9.28515625" style="129" customWidth="1"/>
    <col min="6406" max="6407" width="9.140625" style="129"/>
    <col min="6408" max="6408" width="9.5703125" style="129" customWidth="1"/>
    <col min="6409" max="6656" width="9.140625" style="129"/>
    <col min="6657" max="6657" width="44.140625" style="129" bestFit="1" customWidth="1"/>
    <col min="6658" max="6658" width="11.140625" style="129" customWidth="1"/>
    <col min="6659" max="6659" width="10.28515625" style="129" customWidth="1"/>
    <col min="6660" max="6660" width="10.85546875" style="129" customWidth="1"/>
    <col min="6661" max="6661" width="9.28515625" style="129" customWidth="1"/>
    <col min="6662" max="6663" width="9.140625" style="129"/>
    <col min="6664" max="6664" width="9.5703125" style="129" customWidth="1"/>
    <col min="6665" max="6912" width="9.140625" style="129"/>
    <col min="6913" max="6913" width="44.140625" style="129" bestFit="1" customWidth="1"/>
    <col min="6914" max="6914" width="11.140625" style="129" customWidth="1"/>
    <col min="6915" max="6915" width="10.28515625" style="129" customWidth="1"/>
    <col min="6916" max="6916" width="10.85546875" style="129" customWidth="1"/>
    <col min="6917" max="6917" width="9.28515625" style="129" customWidth="1"/>
    <col min="6918" max="6919" width="9.140625" style="129"/>
    <col min="6920" max="6920" width="9.5703125" style="129" customWidth="1"/>
    <col min="6921" max="7168" width="9.140625" style="129"/>
    <col min="7169" max="7169" width="44.140625" style="129" bestFit="1" customWidth="1"/>
    <col min="7170" max="7170" width="11.140625" style="129" customWidth="1"/>
    <col min="7171" max="7171" width="10.28515625" style="129" customWidth="1"/>
    <col min="7172" max="7172" width="10.85546875" style="129" customWidth="1"/>
    <col min="7173" max="7173" width="9.28515625" style="129" customWidth="1"/>
    <col min="7174" max="7175" width="9.140625" style="129"/>
    <col min="7176" max="7176" width="9.5703125" style="129" customWidth="1"/>
    <col min="7177" max="7424" width="9.140625" style="129"/>
    <col min="7425" max="7425" width="44.140625" style="129" bestFit="1" customWidth="1"/>
    <col min="7426" max="7426" width="11.140625" style="129" customWidth="1"/>
    <col min="7427" max="7427" width="10.28515625" style="129" customWidth="1"/>
    <col min="7428" max="7428" width="10.85546875" style="129" customWidth="1"/>
    <col min="7429" max="7429" width="9.28515625" style="129" customWidth="1"/>
    <col min="7430" max="7431" width="9.140625" style="129"/>
    <col min="7432" max="7432" width="9.5703125" style="129" customWidth="1"/>
    <col min="7433" max="7680" width="9.140625" style="129"/>
    <col min="7681" max="7681" width="44.140625" style="129" bestFit="1" customWidth="1"/>
    <col min="7682" max="7682" width="11.140625" style="129" customWidth="1"/>
    <col min="7683" max="7683" width="10.28515625" style="129" customWidth="1"/>
    <col min="7684" max="7684" width="10.85546875" style="129" customWidth="1"/>
    <col min="7685" max="7685" width="9.28515625" style="129" customWidth="1"/>
    <col min="7686" max="7687" width="9.140625" style="129"/>
    <col min="7688" max="7688" width="9.5703125" style="129" customWidth="1"/>
    <col min="7689" max="7936" width="9.140625" style="129"/>
    <col min="7937" max="7937" width="44.140625" style="129" bestFit="1" customWidth="1"/>
    <col min="7938" max="7938" width="11.140625" style="129" customWidth="1"/>
    <col min="7939" max="7939" width="10.28515625" style="129" customWidth="1"/>
    <col min="7940" max="7940" width="10.85546875" style="129" customWidth="1"/>
    <col min="7941" max="7941" width="9.28515625" style="129" customWidth="1"/>
    <col min="7942" max="7943" width="9.140625" style="129"/>
    <col min="7944" max="7944" width="9.5703125" style="129" customWidth="1"/>
    <col min="7945" max="8192" width="9.140625" style="129"/>
    <col min="8193" max="8193" width="44.140625" style="129" bestFit="1" customWidth="1"/>
    <col min="8194" max="8194" width="11.140625" style="129" customWidth="1"/>
    <col min="8195" max="8195" width="10.28515625" style="129" customWidth="1"/>
    <col min="8196" max="8196" width="10.85546875" style="129" customWidth="1"/>
    <col min="8197" max="8197" width="9.28515625" style="129" customWidth="1"/>
    <col min="8198" max="8199" width="9.140625" style="129"/>
    <col min="8200" max="8200" width="9.5703125" style="129" customWidth="1"/>
    <col min="8201" max="8448" width="9.140625" style="129"/>
    <col min="8449" max="8449" width="44.140625" style="129" bestFit="1" customWidth="1"/>
    <col min="8450" max="8450" width="11.140625" style="129" customWidth="1"/>
    <col min="8451" max="8451" width="10.28515625" style="129" customWidth="1"/>
    <col min="8452" max="8452" width="10.85546875" style="129" customWidth="1"/>
    <col min="8453" max="8453" width="9.28515625" style="129" customWidth="1"/>
    <col min="8454" max="8455" width="9.140625" style="129"/>
    <col min="8456" max="8456" width="9.5703125" style="129" customWidth="1"/>
    <col min="8457" max="8704" width="9.140625" style="129"/>
    <col min="8705" max="8705" width="44.140625" style="129" bestFit="1" customWidth="1"/>
    <col min="8706" max="8706" width="11.140625" style="129" customWidth="1"/>
    <col min="8707" max="8707" width="10.28515625" style="129" customWidth="1"/>
    <col min="8708" max="8708" width="10.85546875" style="129" customWidth="1"/>
    <col min="8709" max="8709" width="9.28515625" style="129" customWidth="1"/>
    <col min="8710" max="8711" width="9.140625" style="129"/>
    <col min="8712" max="8712" width="9.5703125" style="129" customWidth="1"/>
    <col min="8713" max="8960" width="9.140625" style="129"/>
    <col min="8961" max="8961" width="44.140625" style="129" bestFit="1" customWidth="1"/>
    <col min="8962" max="8962" width="11.140625" style="129" customWidth="1"/>
    <col min="8963" max="8963" width="10.28515625" style="129" customWidth="1"/>
    <col min="8964" max="8964" width="10.85546875" style="129" customWidth="1"/>
    <col min="8965" max="8965" width="9.28515625" style="129" customWidth="1"/>
    <col min="8966" max="8967" width="9.140625" style="129"/>
    <col min="8968" max="8968" width="9.5703125" style="129" customWidth="1"/>
    <col min="8969" max="9216" width="9.140625" style="129"/>
    <col min="9217" max="9217" width="44.140625" style="129" bestFit="1" customWidth="1"/>
    <col min="9218" max="9218" width="11.140625" style="129" customWidth="1"/>
    <col min="9219" max="9219" width="10.28515625" style="129" customWidth="1"/>
    <col min="9220" max="9220" width="10.85546875" style="129" customWidth="1"/>
    <col min="9221" max="9221" width="9.28515625" style="129" customWidth="1"/>
    <col min="9222" max="9223" width="9.140625" style="129"/>
    <col min="9224" max="9224" width="9.5703125" style="129" customWidth="1"/>
    <col min="9225" max="9472" width="9.140625" style="129"/>
    <col min="9473" max="9473" width="44.140625" style="129" bestFit="1" customWidth="1"/>
    <col min="9474" max="9474" width="11.140625" style="129" customWidth="1"/>
    <col min="9475" max="9475" width="10.28515625" style="129" customWidth="1"/>
    <col min="9476" max="9476" width="10.85546875" style="129" customWidth="1"/>
    <col min="9477" max="9477" width="9.28515625" style="129" customWidth="1"/>
    <col min="9478" max="9479" width="9.140625" style="129"/>
    <col min="9480" max="9480" width="9.5703125" style="129" customWidth="1"/>
    <col min="9481" max="9728" width="9.140625" style="129"/>
    <col min="9729" max="9729" width="44.140625" style="129" bestFit="1" customWidth="1"/>
    <col min="9730" max="9730" width="11.140625" style="129" customWidth="1"/>
    <col min="9731" max="9731" width="10.28515625" style="129" customWidth="1"/>
    <col min="9732" max="9732" width="10.85546875" style="129" customWidth="1"/>
    <col min="9733" max="9733" width="9.28515625" style="129" customWidth="1"/>
    <col min="9734" max="9735" width="9.140625" style="129"/>
    <col min="9736" max="9736" width="9.5703125" style="129" customWidth="1"/>
    <col min="9737" max="9984" width="9.140625" style="129"/>
    <col min="9985" max="9985" width="44.140625" style="129" bestFit="1" customWidth="1"/>
    <col min="9986" max="9986" width="11.140625" style="129" customWidth="1"/>
    <col min="9987" max="9987" width="10.28515625" style="129" customWidth="1"/>
    <col min="9988" max="9988" width="10.85546875" style="129" customWidth="1"/>
    <col min="9989" max="9989" width="9.28515625" style="129" customWidth="1"/>
    <col min="9990" max="9991" width="9.140625" style="129"/>
    <col min="9992" max="9992" width="9.5703125" style="129" customWidth="1"/>
    <col min="9993" max="10240" width="9.140625" style="129"/>
    <col min="10241" max="10241" width="44.140625" style="129" bestFit="1" customWidth="1"/>
    <col min="10242" max="10242" width="11.140625" style="129" customWidth="1"/>
    <col min="10243" max="10243" width="10.28515625" style="129" customWidth="1"/>
    <col min="10244" max="10244" width="10.85546875" style="129" customWidth="1"/>
    <col min="10245" max="10245" width="9.28515625" style="129" customWidth="1"/>
    <col min="10246" max="10247" width="9.140625" style="129"/>
    <col min="10248" max="10248" width="9.5703125" style="129" customWidth="1"/>
    <col min="10249" max="10496" width="9.140625" style="129"/>
    <col min="10497" max="10497" width="44.140625" style="129" bestFit="1" customWidth="1"/>
    <col min="10498" max="10498" width="11.140625" style="129" customWidth="1"/>
    <col min="10499" max="10499" width="10.28515625" style="129" customWidth="1"/>
    <col min="10500" max="10500" width="10.85546875" style="129" customWidth="1"/>
    <col min="10501" max="10501" width="9.28515625" style="129" customWidth="1"/>
    <col min="10502" max="10503" width="9.140625" style="129"/>
    <col min="10504" max="10504" width="9.5703125" style="129" customWidth="1"/>
    <col min="10505" max="10752" width="9.140625" style="129"/>
    <col min="10753" max="10753" width="44.140625" style="129" bestFit="1" customWidth="1"/>
    <col min="10754" max="10754" width="11.140625" style="129" customWidth="1"/>
    <col min="10755" max="10755" width="10.28515625" style="129" customWidth="1"/>
    <col min="10756" max="10756" width="10.85546875" style="129" customWidth="1"/>
    <col min="10757" max="10757" width="9.28515625" style="129" customWidth="1"/>
    <col min="10758" max="10759" width="9.140625" style="129"/>
    <col min="10760" max="10760" width="9.5703125" style="129" customWidth="1"/>
    <col min="10761" max="11008" width="9.140625" style="129"/>
    <col min="11009" max="11009" width="44.140625" style="129" bestFit="1" customWidth="1"/>
    <col min="11010" max="11010" width="11.140625" style="129" customWidth="1"/>
    <col min="11011" max="11011" width="10.28515625" style="129" customWidth="1"/>
    <col min="11012" max="11012" width="10.85546875" style="129" customWidth="1"/>
    <col min="11013" max="11013" width="9.28515625" style="129" customWidth="1"/>
    <col min="11014" max="11015" width="9.140625" style="129"/>
    <col min="11016" max="11016" width="9.5703125" style="129" customWidth="1"/>
    <col min="11017" max="11264" width="9.140625" style="129"/>
    <col min="11265" max="11265" width="44.140625" style="129" bestFit="1" customWidth="1"/>
    <col min="11266" max="11266" width="11.140625" style="129" customWidth="1"/>
    <col min="11267" max="11267" width="10.28515625" style="129" customWidth="1"/>
    <col min="11268" max="11268" width="10.85546875" style="129" customWidth="1"/>
    <col min="11269" max="11269" width="9.28515625" style="129" customWidth="1"/>
    <col min="11270" max="11271" width="9.140625" style="129"/>
    <col min="11272" max="11272" width="9.5703125" style="129" customWidth="1"/>
    <col min="11273" max="11520" width="9.140625" style="129"/>
    <col min="11521" max="11521" width="44.140625" style="129" bestFit="1" customWidth="1"/>
    <col min="11522" max="11522" width="11.140625" style="129" customWidth="1"/>
    <col min="11523" max="11523" width="10.28515625" style="129" customWidth="1"/>
    <col min="11524" max="11524" width="10.85546875" style="129" customWidth="1"/>
    <col min="11525" max="11525" width="9.28515625" style="129" customWidth="1"/>
    <col min="11526" max="11527" width="9.140625" style="129"/>
    <col min="11528" max="11528" width="9.5703125" style="129" customWidth="1"/>
    <col min="11529" max="11776" width="9.140625" style="129"/>
    <col min="11777" max="11777" width="44.140625" style="129" bestFit="1" customWidth="1"/>
    <col min="11778" max="11778" width="11.140625" style="129" customWidth="1"/>
    <col min="11779" max="11779" width="10.28515625" style="129" customWidth="1"/>
    <col min="11780" max="11780" width="10.85546875" style="129" customWidth="1"/>
    <col min="11781" max="11781" width="9.28515625" style="129" customWidth="1"/>
    <col min="11782" max="11783" width="9.140625" style="129"/>
    <col min="11784" max="11784" width="9.5703125" style="129" customWidth="1"/>
    <col min="11785" max="12032" width="9.140625" style="129"/>
    <col min="12033" max="12033" width="44.140625" style="129" bestFit="1" customWidth="1"/>
    <col min="12034" max="12034" width="11.140625" style="129" customWidth="1"/>
    <col min="12035" max="12035" width="10.28515625" style="129" customWidth="1"/>
    <col min="12036" max="12036" width="10.85546875" style="129" customWidth="1"/>
    <col min="12037" max="12037" width="9.28515625" style="129" customWidth="1"/>
    <col min="12038" max="12039" width="9.140625" style="129"/>
    <col min="12040" max="12040" width="9.5703125" style="129" customWidth="1"/>
    <col min="12041" max="12288" width="9.140625" style="129"/>
    <col min="12289" max="12289" width="44.140625" style="129" bestFit="1" customWidth="1"/>
    <col min="12290" max="12290" width="11.140625" style="129" customWidth="1"/>
    <col min="12291" max="12291" width="10.28515625" style="129" customWidth="1"/>
    <col min="12292" max="12292" width="10.85546875" style="129" customWidth="1"/>
    <col min="12293" max="12293" width="9.28515625" style="129" customWidth="1"/>
    <col min="12294" max="12295" width="9.140625" style="129"/>
    <col min="12296" max="12296" width="9.5703125" style="129" customWidth="1"/>
    <col min="12297" max="12544" width="9.140625" style="129"/>
    <col min="12545" max="12545" width="44.140625" style="129" bestFit="1" customWidth="1"/>
    <col min="12546" max="12546" width="11.140625" style="129" customWidth="1"/>
    <col min="12547" max="12547" width="10.28515625" style="129" customWidth="1"/>
    <col min="12548" max="12548" width="10.85546875" style="129" customWidth="1"/>
    <col min="12549" max="12549" width="9.28515625" style="129" customWidth="1"/>
    <col min="12550" max="12551" width="9.140625" style="129"/>
    <col min="12552" max="12552" width="9.5703125" style="129" customWidth="1"/>
    <col min="12553" max="12800" width="9.140625" style="129"/>
    <col min="12801" max="12801" width="44.140625" style="129" bestFit="1" customWidth="1"/>
    <col min="12802" max="12802" width="11.140625" style="129" customWidth="1"/>
    <col min="12803" max="12803" width="10.28515625" style="129" customWidth="1"/>
    <col min="12804" max="12804" width="10.85546875" style="129" customWidth="1"/>
    <col min="12805" max="12805" width="9.28515625" style="129" customWidth="1"/>
    <col min="12806" max="12807" width="9.140625" style="129"/>
    <col min="12808" max="12808" width="9.5703125" style="129" customWidth="1"/>
    <col min="12809" max="13056" width="9.140625" style="129"/>
    <col min="13057" max="13057" width="44.140625" style="129" bestFit="1" customWidth="1"/>
    <col min="13058" max="13058" width="11.140625" style="129" customWidth="1"/>
    <col min="13059" max="13059" width="10.28515625" style="129" customWidth="1"/>
    <col min="13060" max="13060" width="10.85546875" style="129" customWidth="1"/>
    <col min="13061" max="13061" width="9.28515625" style="129" customWidth="1"/>
    <col min="13062" max="13063" width="9.140625" style="129"/>
    <col min="13064" max="13064" width="9.5703125" style="129" customWidth="1"/>
    <col min="13065" max="13312" width="9.140625" style="129"/>
    <col min="13313" max="13313" width="44.140625" style="129" bestFit="1" customWidth="1"/>
    <col min="13314" max="13314" width="11.140625" style="129" customWidth="1"/>
    <col min="13315" max="13315" width="10.28515625" style="129" customWidth="1"/>
    <col min="13316" max="13316" width="10.85546875" style="129" customWidth="1"/>
    <col min="13317" max="13317" width="9.28515625" style="129" customWidth="1"/>
    <col min="13318" max="13319" width="9.140625" style="129"/>
    <col min="13320" max="13320" width="9.5703125" style="129" customWidth="1"/>
    <col min="13321" max="13568" width="9.140625" style="129"/>
    <col min="13569" max="13569" width="44.140625" style="129" bestFit="1" customWidth="1"/>
    <col min="13570" max="13570" width="11.140625" style="129" customWidth="1"/>
    <col min="13571" max="13571" width="10.28515625" style="129" customWidth="1"/>
    <col min="13572" max="13572" width="10.85546875" style="129" customWidth="1"/>
    <col min="13573" max="13573" width="9.28515625" style="129" customWidth="1"/>
    <col min="13574" max="13575" width="9.140625" style="129"/>
    <col min="13576" max="13576" width="9.5703125" style="129" customWidth="1"/>
    <col min="13577" max="13824" width="9.140625" style="129"/>
    <col min="13825" max="13825" width="44.140625" style="129" bestFit="1" customWidth="1"/>
    <col min="13826" max="13826" width="11.140625" style="129" customWidth="1"/>
    <col min="13827" max="13827" width="10.28515625" style="129" customWidth="1"/>
    <col min="13828" max="13828" width="10.85546875" style="129" customWidth="1"/>
    <col min="13829" max="13829" width="9.28515625" style="129" customWidth="1"/>
    <col min="13830" max="13831" width="9.140625" style="129"/>
    <col min="13832" max="13832" width="9.5703125" style="129" customWidth="1"/>
    <col min="13833" max="14080" width="9.140625" style="129"/>
    <col min="14081" max="14081" width="44.140625" style="129" bestFit="1" customWidth="1"/>
    <col min="14082" max="14082" width="11.140625" style="129" customWidth="1"/>
    <col min="14083" max="14083" width="10.28515625" style="129" customWidth="1"/>
    <col min="14084" max="14084" width="10.85546875" style="129" customWidth="1"/>
    <col min="14085" max="14085" width="9.28515625" style="129" customWidth="1"/>
    <col min="14086" max="14087" width="9.140625" style="129"/>
    <col min="14088" max="14088" width="9.5703125" style="129" customWidth="1"/>
    <col min="14089" max="14336" width="9.140625" style="129"/>
    <col min="14337" max="14337" width="44.140625" style="129" bestFit="1" customWidth="1"/>
    <col min="14338" max="14338" width="11.140625" style="129" customWidth="1"/>
    <col min="14339" max="14339" width="10.28515625" style="129" customWidth="1"/>
    <col min="14340" max="14340" width="10.85546875" style="129" customWidth="1"/>
    <col min="14341" max="14341" width="9.28515625" style="129" customWidth="1"/>
    <col min="14342" max="14343" width="9.140625" style="129"/>
    <col min="14344" max="14344" width="9.5703125" style="129" customWidth="1"/>
    <col min="14345" max="14592" width="9.140625" style="129"/>
    <col min="14593" max="14593" width="44.140625" style="129" bestFit="1" customWidth="1"/>
    <col min="14594" max="14594" width="11.140625" style="129" customWidth="1"/>
    <col min="14595" max="14595" width="10.28515625" style="129" customWidth="1"/>
    <col min="14596" max="14596" width="10.85546875" style="129" customWidth="1"/>
    <col min="14597" max="14597" width="9.28515625" style="129" customWidth="1"/>
    <col min="14598" max="14599" width="9.140625" style="129"/>
    <col min="14600" max="14600" width="9.5703125" style="129" customWidth="1"/>
    <col min="14601" max="14848" width="9.140625" style="129"/>
    <col min="14849" max="14849" width="44.140625" style="129" bestFit="1" customWidth="1"/>
    <col min="14850" max="14850" width="11.140625" style="129" customWidth="1"/>
    <col min="14851" max="14851" width="10.28515625" style="129" customWidth="1"/>
    <col min="14852" max="14852" width="10.85546875" style="129" customWidth="1"/>
    <col min="14853" max="14853" width="9.28515625" style="129" customWidth="1"/>
    <col min="14854" max="14855" width="9.140625" style="129"/>
    <col min="14856" max="14856" width="9.5703125" style="129" customWidth="1"/>
    <col min="14857" max="15104" width="9.140625" style="129"/>
    <col min="15105" max="15105" width="44.140625" style="129" bestFit="1" customWidth="1"/>
    <col min="15106" max="15106" width="11.140625" style="129" customWidth="1"/>
    <col min="15107" max="15107" width="10.28515625" style="129" customWidth="1"/>
    <col min="15108" max="15108" width="10.85546875" style="129" customWidth="1"/>
    <col min="15109" max="15109" width="9.28515625" style="129" customWidth="1"/>
    <col min="15110" max="15111" width="9.140625" style="129"/>
    <col min="15112" max="15112" width="9.5703125" style="129" customWidth="1"/>
    <col min="15113" max="15360" width="9.140625" style="129"/>
    <col min="15361" max="15361" width="44.140625" style="129" bestFit="1" customWidth="1"/>
    <col min="15362" max="15362" width="11.140625" style="129" customWidth="1"/>
    <col min="15363" max="15363" width="10.28515625" style="129" customWidth="1"/>
    <col min="15364" max="15364" width="10.85546875" style="129" customWidth="1"/>
    <col min="15365" max="15365" width="9.28515625" style="129" customWidth="1"/>
    <col min="15366" max="15367" width="9.140625" style="129"/>
    <col min="15368" max="15368" width="9.5703125" style="129" customWidth="1"/>
    <col min="15369" max="15616" width="9.140625" style="129"/>
    <col min="15617" max="15617" width="44.140625" style="129" bestFit="1" customWidth="1"/>
    <col min="15618" max="15618" width="11.140625" style="129" customWidth="1"/>
    <col min="15619" max="15619" width="10.28515625" style="129" customWidth="1"/>
    <col min="15620" max="15620" width="10.85546875" style="129" customWidth="1"/>
    <col min="15621" max="15621" width="9.28515625" style="129" customWidth="1"/>
    <col min="15622" max="15623" width="9.140625" style="129"/>
    <col min="15624" max="15624" width="9.5703125" style="129" customWidth="1"/>
    <col min="15625" max="15872" width="9.140625" style="129"/>
    <col min="15873" max="15873" width="44.140625" style="129" bestFit="1" customWidth="1"/>
    <col min="15874" max="15874" width="11.140625" style="129" customWidth="1"/>
    <col min="15875" max="15875" width="10.28515625" style="129" customWidth="1"/>
    <col min="15876" max="15876" width="10.85546875" style="129" customWidth="1"/>
    <col min="15877" max="15877" width="9.28515625" style="129" customWidth="1"/>
    <col min="15878" max="15879" width="9.140625" style="129"/>
    <col min="15880" max="15880" width="9.5703125" style="129" customWidth="1"/>
    <col min="15881" max="16128" width="9.140625" style="129"/>
    <col min="16129" max="16129" width="44.140625" style="129" bestFit="1" customWidth="1"/>
    <col min="16130" max="16130" width="11.140625" style="129" customWidth="1"/>
    <col min="16131" max="16131" width="10.28515625" style="129" customWidth="1"/>
    <col min="16132" max="16132" width="10.85546875" style="129" customWidth="1"/>
    <col min="16133" max="16133" width="9.28515625" style="129" customWidth="1"/>
    <col min="16134" max="16135" width="9.140625" style="129"/>
    <col min="16136" max="16136" width="9.5703125" style="129" customWidth="1"/>
    <col min="16137" max="16384" width="9.140625" style="129"/>
  </cols>
  <sheetData>
    <row r="1" spans="1:22">
      <c r="A1" s="2526" t="s">
        <v>393</v>
      </c>
      <c r="B1" s="2526"/>
      <c r="C1" s="2526"/>
      <c r="D1" s="2526"/>
      <c r="E1" s="2526"/>
      <c r="F1" s="2526"/>
      <c r="G1" s="2526"/>
      <c r="H1" s="2526"/>
      <c r="I1" s="213"/>
      <c r="J1" s="213"/>
      <c r="K1" s="213"/>
    </row>
    <row r="2" spans="1:22">
      <c r="A2" s="2545" t="s">
        <v>115</v>
      </c>
      <c r="B2" s="2545"/>
      <c r="C2" s="2545"/>
      <c r="D2" s="2545"/>
      <c r="E2" s="2545"/>
      <c r="F2" s="2545"/>
      <c r="G2" s="2545"/>
      <c r="H2" s="2545"/>
      <c r="I2" s="268"/>
      <c r="J2" s="268"/>
      <c r="K2" s="268"/>
    </row>
    <row r="3" spans="1:22">
      <c r="A3" s="2545" t="s">
        <v>291</v>
      </c>
      <c r="B3" s="2545"/>
      <c r="C3" s="2545"/>
      <c r="D3" s="2545"/>
      <c r="E3" s="2545"/>
      <c r="F3" s="2545"/>
      <c r="G3" s="2545"/>
      <c r="H3" s="2545"/>
      <c r="I3" s="268"/>
      <c r="J3" s="268"/>
      <c r="K3" s="268"/>
    </row>
    <row r="4" spans="1:22" ht="16.5" thickBot="1">
      <c r="B4" s="184"/>
      <c r="C4" s="184"/>
      <c r="D4" s="184"/>
      <c r="G4" s="2528" t="s">
        <v>1</v>
      </c>
      <c r="H4" s="2528"/>
    </row>
    <row r="5" spans="1:22" ht="19.5" customHeight="1" thickTop="1">
      <c r="A5" s="2546" t="s">
        <v>46</v>
      </c>
      <c r="B5" s="267">
        <v>2017</v>
      </c>
      <c r="C5" s="267">
        <v>2018</v>
      </c>
      <c r="D5" s="267">
        <v>2019</v>
      </c>
      <c r="E5" s="2531" t="s">
        <v>296</v>
      </c>
      <c r="F5" s="2532"/>
      <c r="G5" s="2532"/>
      <c r="H5" s="2533"/>
    </row>
    <row r="6" spans="1:22" ht="19.5" customHeight="1">
      <c r="A6" s="2547"/>
      <c r="B6" s="2541" t="s">
        <v>287</v>
      </c>
      <c r="C6" s="2541" t="s">
        <v>287</v>
      </c>
      <c r="D6" s="2541" t="s">
        <v>285</v>
      </c>
      <c r="E6" s="2534" t="s">
        <v>44</v>
      </c>
      <c r="F6" s="2536"/>
      <c r="G6" s="2535" t="s">
        <v>56</v>
      </c>
      <c r="H6" s="2537"/>
    </row>
    <row r="7" spans="1:22" ht="19.5" customHeight="1">
      <c r="A7" s="2547"/>
      <c r="B7" s="2542"/>
      <c r="C7" s="2542"/>
      <c r="D7" s="2542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24.75" customHeight="1">
      <c r="A8" s="207" t="s">
        <v>388</v>
      </c>
      <c r="B8" s="302">
        <v>2429583.0088010496</v>
      </c>
      <c r="C8" s="302">
        <v>2911147.9059036169</v>
      </c>
      <c r="D8" s="302">
        <v>3365557.3964377404</v>
      </c>
      <c r="E8" s="291">
        <v>481564.89710256737</v>
      </c>
      <c r="F8" s="292">
        <v>19.820886767734269</v>
      </c>
      <c r="G8" s="291">
        <v>454409.4905341235</v>
      </c>
      <c r="H8" s="290">
        <v>15.609289023502065</v>
      </c>
      <c r="K8" s="134"/>
      <c r="P8" s="134"/>
      <c r="Q8" s="134"/>
      <c r="R8" s="134"/>
      <c r="S8" s="134"/>
      <c r="T8" s="134"/>
      <c r="U8" s="134"/>
      <c r="V8" s="134"/>
    </row>
    <row r="9" spans="1:22" ht="24.75" customHeight="1">
      <c r="A9" s="202" t="s">
        <v>387</v>
      </c>
      <c r="B9" s="295">
        <v>198115.69104479594</v>
      </c>
      <c r="C9" s="295">
        <v>254864.99851152039</v>
      </c>
      <c r="D9" s="295">
        <v>271549.2333148474</v>
      </c>
      <c r="E9" s="295">
        <v>56749.307466724451</v>
      </c>
      <c r="F9" s="296">
        <v>28.644529450164985</v>
      </c>
      <c r="G9" s="295">
        <v>16684.23480332701</v>
      </c>
      <c r="H9" s="294">
        <v>6.5463029057608519</v>
      </c>
      <c r="K9" s="134"/>
      <c r="P9" s="134"/>
      <c r="Q9" s="134"/>
      <c r="R9" s="134"/>
      <c r="S9" s="134"/>
      <c r="T9" s="134"/>
      <c r="U9" s="134"/>
      <c r="V9" s="134"/>
    </row>
    <row r="10" spans="1:22" ht="24.75" customHeight="1">
      <c r="A10" s="202" t="s">
        <v>383</v>
      </c>
      <c r="B10" s="295">
        <v>175817.00295612184</v>
      </c>
      <c r="C10" s="295">
        <v>231610.28078221294</v>
      </c>
      <c r="D10" s="295">
        <v>249174.69056069004</v>
      </c>
      <c r="E10" s="295">
        <v>55793.2778260911</v>
      </c>
      <c r="F10" s="296">
        <v>31.733721362555173</v>
      </c>
      <c r="G10" s="295">
        <v>17564.4097784771</v>
      </c>
      <c r="H10" s="294">
        <v>7.5836054078243658</v>
      </c>
      <c r="K10" s="134"/>
      <c r="P10" s="134"/>
      <c r="Q10" s="134"/>
      <c r="R10" s="134"/>
      <c r="S10" s="134"/>
      <c r="T10" s="134"/>
      <c r="U10" s="134"/>
      <c r="V10" s="134"/>
    </row>
    <row r="11" spans="1:22" ht="24.75" customHeight="1">
      <c r="A11" s="202" t="s">
        <v>382</v>
      </c>
      <c r="B11" s="295">
        <v>22298.688088674087</v>
      </c>
      <c r="C11" s="295">
        <v>23254.71772930746</v>
      </c>
      <c r="D11" s="295">
        <v>22374.542754157366</v>
      </c>
      <c r="E11" s="295">
        <v>956.02964063337276</v>
      </c>
      <c r="F11" s="296">
        <v>4.2873806603849385</v>
      </c>
      <c r="G11" s="295">
        <v>-880.17497515009381</v>
      </c>
      <c r="H11" s="294">
        <v>-3.7849308058503186</v>
      </c>
      <c r="K11" s="134"/>
      <c r="P11" s="134"/>
      <c r="Q11" s="134"/>
      <c r="R11" s="134"/>
      <c r="S11" s="134"/>
      <c r="T11" s="134"/>
      <c r="U11" s="134"/>
      <c r="V11" s="134"/>
    </row>
    <row r="12" spans="1:22" ht="24.75" customHeight="1">
      <c r="A12" s="202" t="s">
        <v>386</v>
      </c>
      <c r="B12" s="295">
        <v>883968.37266420003</v>
      </c>
      <c r="C12" s="295">
        <v>973065.47557047184</v>
      </c>
      <c r="D12" s="295">
        <v>1078285.826646443</v>
      </c>
      <c r="E12" s="295">
        <v>89097.102906271815</v>
      </c>
      <c r="F12" s="296">
        <v>10.079218404357757</v>
      </c>
      <c r="G12" s="295">
        <v>105220.35107597115</v>
      </c>
      <c r="H12" s="294">
        <v>10.81328581864282</v>
      </c>
      <c r="K12" s="134"/>
      <c r="P12" s="134"/>
      <c r="Q12" s="134"/>
      <c r="R12" s="134"/>
      <c r="S12" s="134"/>
      <c r="T12" s="134"/>
      <c r="U12" s="134"/>
      <c r="V12" s="134"/>
    </row>
    <row r="13" spans="1:22" ht="24.75" customHeight="1">
      <c r="A13" s="202" t="s">
        <v>383</v>
      </c>
      <c r="B13" s="295">
        <v>870004.84577265522</v>
      </c>
      <c r="C13" s="295">
        <v>961973.44815413491</v>
      </c>
      <c r="D13" s="295">
        <v>1066465.6336794884</v>
      </c>
      <c r="E13" s="295">
        <v>91968.602381479694</v>
      </c>
      <c r="F13" s="296">
        <v>10.571044842836704</v>
      </c>
      <c r="G13" s="295">
        <v>104492.18552535353</v>
      </c>
      <c r="H13" s="294">
        <v>10.862273353371284</v>
      </c>
      <c r="K13" s="134"/>
      <c r="P13" s="134"/>
      <c r="Q13" s="134"/>
      <c r="R13" s="134"/>
      <c r="S13" s="134"/>
      <c r="T13" s="134"/>
      <c r="U13" s="134"/>
      <c r="V13" s="134"/>
    </row>
    <row r="14" spans="1:22" ht="24.75" customHeight="1">
      <c r="A14" s="202" t="s">
        <v>382</v>
      </c>
      <c r="B14" s="295">
        <v>13963.526891544778</v>
      </c>
      <c r="C14" s="295">
        <v>11092.027416336892</v>
      </c>
      <c r="D14" s="295">
        <v>11820.192966954657</v>
      </c>
      <c r="E14" s="295">
        <v>-2871.4994752078856</v>
      </c>
      <c r="F14" s="296">
        <v>-20.564285065735373</v>
      </c>
      <c r="G14" s="295">
        <v>728.16555061776489</v>
      </c>
      <c r="H14" s="294">
        <v>6.564765153260316</v>
      </c>
      <c r="K14" s="134"/>
      <c r="P14" s="134"/>
      <c r="Q14" s="134"/>
      <c r="R14" s="134"/>
      <c r="S14" s="134"/>
      <c r="T14" s="134"/>
      <c r="U14" s="134"/>
      <c r="V14" s="134"/>
    </row>
    <row r="15" spans="1:22" ht="24.75" customHeight="1">
      <c r="A15" s="202" t="s">
        <v>385</v>
      </c>
      <c r="B15" s="295">
        <v>1017840.7669523191</v>
      </c>
      <c r="C15" s="295">
        <v>1382682.1955954889</v>
      </c>
      <c r="D15" s="295">
        <v>1654161.8830201693</v>
      </c>
      <c r="E15" s="295">
        <v>364841.42864316981</v>
      </c>
      <c r="F15" s="296">
        <v>35.844646872968184</v>
      </c>
      <c r="G15" s="295">
        <v>271479.68742468045</v>
      </c>
      <c r="H15" s="294">
        <v>19.634279539396289</v>
      </c>
      <c r="K15" s="134"/>
      <c r="P15" s="134"/>
      <c r="Q15" s="134"/>
      <c r="R15" s="134"/>
      <c r="S15" s="134"/>
      <c r="T15" s="134"/>
      <c r="U15" s="134"/>
      <c r="V15" s="134"/>
    </row>
    <row r="16" spans="1:22" ht="24.75" customHeight="1">
      <c r="A16" s="202" t="s">
        <v>383</v>
      </c>
      <c r="B16" s="295">
        <v>990279.68646369036</v>
      </c>
      <c r="C16" s="295">
        <v>1354143.5111298002</v>
      </c>
      <c r="D16" s="295">
        <v>1628354.3109355776</v>
      </c>
      <c r="E16" s="295">
        <v>363863.82466610987</v>
      </c>
      <c r="F16" s="296">
        <v>36.743541207583007</v>
      </c>
      <c r="G16" s="295">
        <v>274210.79980577738</v>
      </c>
      <c r="H16" s="294">
        <v>20.249759168952156</v>
      </c>
      <c r="K16" s="134"/>
      <c r="P16" s="134"/>
      <c r="Q16" s="134"/>
      <c r="R16" s="134"/>
      <c r="S16" s="134"/>
      <c r="T16" s="134"/>
      <c r="U16" s="134"/>
      <c r="V16" s="134"/>
    </row>
    <row r="17" spans="1:22" ht="24.75" customHeight="1">
      <c r="A17" s="202" t="s">
        <v>382</v>
      </c>
      <c r="B17" s="295">
        <v>27561.08048862873</v>
      </c>
      <c r="C17" s="295">
        <v>28538.684465688733</v>
      </c>
      <c r="D17" s="295">
        <v>25807.572084591626</v>
      </c>
      <c r="E17" s="295">
        <v>977.60397706000367</v>
      </c>
      <c r="F17" s="296">
        <v>3.5470451801167515</v>
      </c>
      <c r="G17" s="295">
        <v>-2731.1123810971076</v>
      </c>
      <c r="H17" s="294">
        <v>-9.569860812542526</v>
      </c>
      <c r="K17" s="134"/>
      <c r="P17" s="134"/>
      <c r="Q17" s="134"/>
      <c r="R17" s="134"/>
      <c r="S17" s="134"/>
      <c r="T17" s="134"/>
      <c r="U17" s="134"/>
      <c r="V17" s="134"/>
    </row>
    <row r="18" spans="1:22" ht="24.75" customHeight="1">
      <c r="A18" s="202" t="s">
        <v>384</v>
      </c>
      <c r="B18" s="295">
        <v>305336.5742398678</v>
      </c>
      <c r="C18" s="295">
        <v>277080.51495308249</v>
      </c>
      <c r="D18" s="295">
        <v>335048.1927988074</v>
      </c>
      <c r="E18" s="295">
        <v>-28256.059286785312</v>
      </c>
      <c r="F18" s="296">
        <v>-9.2540696630033512</v>
      </c>
      <c r="G18" s="295">
        <v>57967.677845724917</v>
      </c>
      <c r="H18" s="294">
        <v>20.92087848744632</v>
      </c>
      <c r="K18" s="134"/>
      <c r="P18" s="134"/>
      <c r="Q18" s="134"/>
      <c r="R18" s="134"/>
      <c r="S18" s="134"/>
      <c r="T18" s="134"/>
      <c r="U18" s="134"/>
      <c r="V18" s="134"/>
    </row>
    <row r="19" spans="1:22" ht="24.75" customHeight="1">
      <c r="A19" s="202" t="s">
        <v>383</v>
      </c>
      <c r="B19" s="295">
        <v>263366.91364393779</v>
      </c>
      <c r="C19" s="295">
        <v>255819.3444402779</v>
      </c>
      <c r="D19" s="295">
        <v>302223.35692894505</v>
      </c>
      <c r="E19" s="295">
        <v>-7547.5692036598921</v>
      </c>
      <c r="F19" s="296">
        <v>-2.8658000730736903</v>
      </c>
      <c r="G19" s="295">
        <v>46404.012488667155</v>
      </c>
      <c r="H19" s="294">
        <v>18.139368072495536</v>
      </c>
      <c r="K19" s="134"/>
      <c r="P19" s="134"/>
      <c r="Q19" s="134"/>
      <c r="R19" s="134"/>
      <c r="S19" s="134"/>
      <c r="T19" s="134"/>
      <c r="U19" s="134"/>
      <c r="V19" s="134"/>
    </row>
    <row r="20" spans="1:22" ht="24.75" customHeight="1">
      <c r="A20" s="202" t="s">
        <v>382</v>
      </c>
      <c r="B20" s="295">
        <v>41969.66059593</v>
      </c>
      <c r="C20" s="295">
        <v>21261.170512804601</v>
      </c>
      <c r="D20" s="295">
        <v>32824.835869862349</v>
      </c>
      <c r="E20" s="295">
        <v>-20708.490083125398</v>
      </c>
      <c r="F20" s="296">
        <v>-49.341571480646188</v>
      </c>
      <c r="G20" s="295">
        <v>11563.665357057747</v>
      </c>
      <c r="H20" s="294">
        <v>54.388658188379125</v>
      </c>
      <c r="K20" s="134"/>
      <c r="P20" s="134"/>
      <c r="Q20" s="134"/>
      <c r="R20" s="134"/>
      <c r="S20" s="134"/>
      <c r="T20" s="134"/>
      <c r="U20" s="134"/>
      <c r="V20" s="134"/>
    </row>
    <row r="21" spans="1:22" ht="24.75" customHeight="1">
      <c r="A21" s="202" t="s">
        <v>381</v>
      </c>
      <c r="B21" s="295">
        <v>24321.603899866604</v>
      </c>
      <c r="C21" s="295">
        <v>23454.721273053499</v>
      </c>
      <c r="D21" s="295">
        <v>26512.2606574735</v>
      </c>
      <c r="E21" s="295">
        <v>-866.88262681310516</v>
      </c>
      <c r="F21" s="296">
        <v>-3.5642494236075435</v>
      </c>
      <c r="G21" s="295">
        <v>3057.5393844200007</v>
      </c>
      <c r="H21" s="294">
        <v>13.03592291217174</v>
      </c>
      <c r="K21" s="134"/>
      <c r="P21" s="134"/>
      <c r="Q21" s="134"/>
      <c r="R21" s="134"/>
      <c r="S21" s="134"/>
      <c r="T21" s="134"/>
      <c r="U21" s="134"/>
      <c r="V21" s="134"/>
    </row>
    <row r="22" spans="1:22" ht="24.75" customHeight="1">
      <c r="A22" s="207" t="s">
        <v>392</v>
      </c>
      <c r="B22" s="291">
        <v>32401.293036629999</v>
      </c>
      <c r="C22" s="291">
        <v>16698.941264419998</v>
      </c>
      <c r="D22" s="291">
        <v>17507.4770847</v>
      </c>
      <c r="E22" s="291">
        <v>-15702.35177221</v>
      </c>
      <c r="F22" s="292">
        <v>-48.462114627519121</v>
      </c>
      <c r="G22" s="291">
        <v>808.53582028000164</v>
      </c>
      <c r="H22" s="290">
        <v>4.8418388176664102</v>
      </c>
      <c r="K22" s="134"/>
      <c r="P22" s="134"/>
      <c r="Q22" s="134"/>
      <c r="R22" s="134"/>
      <c r="S22" s="134"/>
      <c r="T22" s="134"/>
      <c r="U22" s="134"/>
      <c r="V22" s="134"/>
    </row>
    <row r="23" spans="1:22" ht="24.75" customHeight="1">
      <c r="A23" s="207" t="s">
        <v>379</v>
      </c>
      <c r="B23" s="291">
        <v>0</v>
      </c>
      <c r="C23" s="291">
        <v>1725</v>
      </c>
      <c r="D23" s="291">
        <v>5673</v>
      </c>
      <c r="E23" s="291">
        <v>1725</v>
      </c>
      <c r="F23" s="292"/>
      <c r="G23" s="291">
        <v>3948</v>
      </c>
      <c r="H23" s="290">
        <v>228.86956521739131</v>
      </c>
      <c r="K23" s="134"/>
      <c r="P23" s="134"/>
      <c r="Q23" s="134"/>
      <c r="R23" s="134"/>
      <c r="S23" s="134"/>
      <c r="T23" s="134"/>
      <c r="U23" s="134"/>
      <c r="V23" s="134"/>
    </row>
    <row r="24" spans="1:22" ht="24.75" customHeight="1">
      <c r="A24" s="301" t="s">
        <v>378</v>
      </c>
      <c r="B24" s="291">
        <v>644619.36322019575</v>
      </c>
      <c r="C24" s="291">
        <v>797640.85760825884</v>
      </c>
      <c r="D24" s="291">
        <v>916512.34234773321</v>
      </c>
      <c r="E24" s="291">
        <v>153021.49438806309</v>
      </c>
      <c r="F24" s="292">
        <v>23.738271469793318</v>
      </c>
      <c r="G24" s="291">
        <v>118871.48473947437</v>
      </c>
      <c r="H24" s="290">
        <v>14.902883121598453</v>
      </c>
      <c r="K24" s="134"/>
      <c r="P24" s="134"/>
      <c r="Q24" s="134"/>
      <c r="R24" s="134"/>
      <c r="S24" s="134"/>
      <c r="T24" s="134"/>
      <c r="U24" s="134"/>
      <c r="V24" s="134"/>
    </row>
    <row r="25" spans="1:22" ht="24.75" customHeight="1">
      <c r="A25" s="300" t="s">
        <v>377</v>
      </c>
      <c r="B25" s="295">
        <v>248924.69566626003</v>
      </c>
      <c r="C25" s="295">
        <v>289422.43073586008</v>
      </c>
      <c r="D25" s="295">
        <v>311860.02934442158</v>
      </c>
      <c r="E25" s="295">
        <v>40497.73506960005</v>
      </c>
      <c r="F25" s="296">
        <v>16.269070837349318</v>
      </c>
      <c r="G25" s="295">
        <v>22437.5986085615</v>
      </c>
      <c r="H25" s="294">
        <v>7.7525430739813883</v>
      </c>
      <c r="K25" s="134"/>
      <c r="P25" s="134"/>
      <c r="Q25" s="134"/>
      <c r="R25" s="134"/>
      <c r="S25" s="134"/>
      <c r="T25" s="134"/>
      <c r="U25" s="134"/>
      <c r="V25" s="134"/>
    </row>
    <row r="26" spans="1:22" ht="24.75" customHeight="1">
      <c r="A26" s="300" t="s">
        <v>376</v>
      </c>
      <c r="B26" s="295">
        <v>174334.83598255817</v>
      </c>
      <c r="C26" s="295">
        <v>229087.72790716516</v>
      </c>
      <c r="D26" s="295">
        <v>259456.09762896004</v>
      </c>
      <c r="E26" s="295">
        <v>54752.891924606985</v>
      </c>
      <c r="F26" s="296">
        <v>31.406741868896987</v>
      </c>
      <c r="G26" s="295">
        <v>30368.369721794879</v>
      </c>
      <c r="H26" s="294">
        <v>13.256218479804938</v>
      </c>
      <c r="K26" s="134"/>
      <c r="P26" s="134"/>
      <c r="Q26" s="134"/>
      <c r="R26" s="134"/>
      <c r="S26" s="134"/>
      <c r="T26" s="134"/>
      <c r="U26" s="134"/>
      <c r="V26" s="134"/>
    </row>
    <row r="27" spans="1:22" ht="24.75" customHeight="1">
      <c r="A27" s="300" t="s">
        <v>391</v>
      </c>
      <c r="B27" s="295">
        <v>10312.567056</v>
      </c>
      <c r="C27" s="295">
        <v>14082.365000000002</v>
      </c>
      <c r="D27" s="295">
        <v>39957.745561685806</v>
      </c>
      <c r="E27" s="295">
        <v>3769.7979440000017</v>
      </c>
      <c r="F27" s="296">
        <v>36.555378728972038</v>
      </c>
      <c r="G27" s="295">
        <v>25875.380561685804</v>
      </c>
      <c r="H27" s="294">
        <v>183.74314656441445</v>
      </c>
      <c r="K27" s="134"/>
      <c r="P27" s="134"/>
      <c r="Q27" s="134"/>
      <c r="R27" s="134"/>
      <c r="S27" s="134"/>
      <c r="T27" s="134"/>
      <c r="U27" s="134"/>
      <c r="V27" s="134"/>
    </row>
    <row r="28" spans="1:22" ht="24.75" customHeight="1">
      <c r="A28" s="300" t="s">
        <v>374</v>
      </c>
      <c r="B28" s="295">
        <v>211047.26451537752</v>
      </c>
      <c r="C28" s="295">
        <v>265048.33396523364</v>
      </c>
      <c r="D28" s="295">
        <v>305238.46981266589</v>
      </c>
      <c r="E28" s="295">
        <v>54001.069449856121</v>
      </c>
      <c r="F28" s="296">
        <v>25.587192316307632</v>
      </c>
      <c r="G28" s="295">
        <v>40190.135847432248</v>
      </c>
      <c r="H28" s="294">
        <v>15.163323325286015</v>
      </c>
      <c r="K28" s="134"/>
      <c r="P28" s="134"/>
      <c r="Q28" s="134"/>
      <c r="R28" s="134"/>
      <c r="S28" s="134"/>
      <c r="T28" s="134"/>
      <c r="U28" s="134"/>
      <c r="V28" s="134"/>
    </row>
    <row r="29" spans="1:22" ht="24.75" customHeight="1">
      <c r="A29" s="207" t="s">
        <v>373</v>
      </c>
      <c r="B29" s="291">
        <v>3106603.6650578752</v>
      </c>
      <c r="C29" s="291">
        <v>3727212.7047762955</v>
      </c>
      <c r="D29" s="291">
        <v>4305250.2158701736</v>
      </c>
      <c r="E29" s="291">
        <v>620609.03971842024</v>
      </c>
      <c r="F29" s="292">
        <v>19.977090953018575</v>
      </c>
      <c r="G29" s="291">
        <v>578037.51109387819</v>
      </c>
      <c r="H29" s="290">
        <v>15.50857321217925</v>
      </c>
      <c r="K29" s="134"/>
      <c r="P29" s="134"/>
      <c r="Q29" s="134"/>
      <c r="R29" s="134"/>
      <c r="S29" s="134"/>
      <c r="T29" s="134"/>
      <c r="U29" s="134"/>
      <c r="V29" s="134"/>
    </row>
    <row r="30" spans="1:22" ht="24.75" customHeight="1">
      <c r="A30" s="298" t="s">
        <v>372</v>
      </c>
      <c r="B30" s="291">
        <v>301802.42261489463</v>
      </c>
      <c r="C30" s="291">
        <v>347011.7023772407</v>
      </c>
      <c r="D30" s="291">
        <v>383819.70141286979</v>
      </c>
      <c r="E30" s="291">
        <v>45209.279762346065</v>
      </c>
      <c r="F30" s="292">
        <v>14.979760391133084</v>
      </c>
      <c r="G30" s="291">
        <v>36807.999035629095</v>
      </c>
      <c r="H30" s="290">
        <v>10.60713479789643</v>
      </c>
      <c r="K30" s="134"/>
      <c r="P30" s="134"/>
      <c r="Q30" s="134"/>
      <c r="R30" s="134"/>
      <c r="S30" s="134"/>
      <c r="T30" s="134"/>
      <c r="U30" s="134"/>
      <c r="V30" s="134"/>
    </row>
    <row r="31" spans="1:22" ht="24.75" customHeight="1">
      <c r="A31" s="202" t="s">
        <v>371</v>
      </c>
      <c r="B31" s="295">
        <v>56142.590038929993</v>
      </c>
      <c r="C31" s="295">
        <v>65903.940277469999</v>
      </c>
      <c r="D31" s="295">
        <v>80678.665750370012</v>
      </c>
      <c r="E31" s="295">
        <v>9761.3502385400061</v>
      </c>
      <c r="F31" s="296">
        <v>17.38671164221558</v>
      </c>
      <c r="G31" s="295">
        <v>14774.725472900012</v>
      </c>
      <c r="H31" s="294">
        <v>22.418576811485302</v>
      </c>
      <c r="K31" s="134"/>
      <c r="P31" s="134"/>
      <c r="Q31" s="134"/>
      <c r="R31" s="134"/>
      <c r="S31" s="134"/>
      <c r="T31" s="134"/>
      <c r="U31" s="134"/>
      <c r="V31" s="134"/>
    </row>
    <row r="32" spans="1:22" ht="24.75" customHeight="1">
      <c r="A32" s="202" t="s">
        <v>390</v>
      </c>
      <c r="B32" s="295">
        <v>94483.933715889943</v>
      </c>
      <c r="C32" s="295">
        <v>138249.47754131997</v>
      </c>
      <c r="D32" s="295">
        <v>160923.78426962</v>
      </c>
      <c r="E32" s="295">
        <v>43765.543825430024</v>
      </c>
      <c r="F32" s="296">
        <v>46.320619923628037</v>
      </c>
      <c r="G32" s="295">
        <v>22674.306728300027</v>
      </c>
      <c r="H32" s="294">
        <v>16.401007173081819</v>
      </c>
      <c r="K32" s="134"/>
      <c r="P32" s="134"/>
      <c r="Q32" s="134"/>
      <c r="R32" s="134"/>
      <c r="S32" s="134"/>
      <c r="T32" s="134"/>
      <c r="U32" s="134"/>
      <c r="V32" s="134"/>
    </row>
    <row r="33" spans="1:22" ht="24.75" customHeight="1">
      <c r="A33" s="202" t="s">
        <v>369</v>
      </c>
      <c r="B33" s="299">
        <v>3928.4995122089999</v>
      </c>
      <c r="C33" s="299">
        <v>3966.9580728974997</v>
      </c>
      <c r="D33" s="299">
        <v>4020.0630921400007</v>
      </c>
      <c r="E33" s="295">
        <v>38.458560688499801</v>
      </c>
      <c r="F33" s="296">
        <v>0.97896310204387704</v>
      </c>
      <c r="G33" s="295">
        <v>53.10501924250093</v>
      </c>
      <c r="H33" s="294">
        <v>1.3386836529813024</v>
      </c>
      <c r="K33" s="134"/>
      <c r="P33" s="134"/>
      <c r="Q33" s="134"/>
      <c r="R33" s="134"/>
      <c r="S33" s="134"/>
      <c r="T33" s="134"/>
      <c r="U33" s="134"/>
      <c r="V33" s="134"/>
    </row>
    <row r="34" spans="1:22" ht="24.75" customHeight="1">
      <c r="A34" s="202" t="s">
        <v>368</v>
      </c>
      <c r="B34" s="295">
        <v>146446.85868406564</v>
      </c>
      <c r="C34" s="295">
        <v>138643.43086905326</v>
      </c>
      <c r="D34" s="295">
        <v>137908.32708423981</v>
      </c>
      <c r="E34" s="295">
        <v>-7803.4278150123719</v>
      </c>
      <c r="F34" s="296">
        <v>-5.3285047457705801</v>
      </c>
      <c r="G34" s="295">
        <v>-735.10378481345833</v>
      </c>
      <c r="H34" s="294">
        <v>-0.53021176712494467</v>
      </c>
      <c r="K34" s="134"/>
      <c r="P34" s="134"/>
      <c r="Q34" s="134"/>
      <c r="R34" s="134"/>
      <c r="S34" s="134"/>
      <c r="T34" s="134"/>
      <c r="U34" s="134"/>
      <c r="V34" s="134"/>
    </row>
    <row r="35" spans="1:22" ht="24.75" customHeight="1">
      <c r="A35" s="202" t="s">
        <v>367</v>
      </c>
      <c r="B35" s="295">
        <v>800.54066380000006</v>
      </c>
      <c r="C35" s="295">
        <v>247.89561649999999</v>
      </c>
      <c r="D35" s="295">
        <v>288.86121650000001</v>
      </c>
      <c r="E35" s="295">
        <v>-552.6450473000001</v>
      </c>
      <c r="F35" s="296">
        <v>-69.033975697962546</v>
      </c>
      <c r="G35" s="295">
        <v>40.965600000000023</v>
      </c>
      <c r="H35" s="294">
        <v>16.525342633478967</v>
      </c>
      <c r="K35" s="134"/>
      <c r="P35" s="134"/>
      <c r="Q35" s="134"/>
      <c r="R35" s="134"/>
      <c r="S35" s="134"/>
      <c r="T35" s="134"/>
      <c r="U35" s="134"/>
      <c r="V35" s="134"/>
    </row>
    <row r="36" spans="1:22" ht="24.75" customHeight="1">
      <c r="A36" s="298" t="s">
        <v>366</v>
      </c>
      <c r="B36" s="291">
        <v>2542295.9284062823</v>
      </c>
      <c r="C36" s="291">
        <v>3059319.6470383084</v>
      </c>
      <c r="D36" s="291">
        <v>3552584.5607463168</v>
      </c>
      <c r="E36" s="291">
        <v>517023.71863202611</v>
      </c>
      <c r="F36" s="292">
        <v>20.336881826190019</v>
      </c>
      <c r="G36" s="291">
        <v>493264.91370800836</v>
      </c>
      <c r="H36" s="290">
        <v>16.123353248998757</v>
      </c>
      <c r="K36" s="134"/>
      <c r="P36" s="134"/>
      <c r="Q36" s="134"/>
      <c r="R36" s="134"/>
      <c r="S36" s="134"/>
      <c r="T36" s="134"/>
      <c r="U36" s="134"/>
      <c r="V36" s="134"/>
    </row>
    <row r="37" spans="1:22" ht="24.75" customHeight="1">
      <c r="A37" s="202" t="s">
        <v>365</v>
      </c>
      <c r="B37" s="295">
        <v>319039</v>
      </c>
      <c r="C37" s="295">
        <v>304083.3</v>
      </c>
      <c r="D37" s="295">
        <v>376769.5</v>
      </c>
      <c r="E37" s="295">
        <v>-14955.700000000012</v>
      </c>
      <c r="F37" s="296">
        <v>-4.6877341014734908</v>
      </c>
      <c r="G37" s="295">
        <v>72686.200000000012</v>
      </c>
      <c r="H37" s="294">
        <v>23.903384368691082</v>
      </c>
      <c r="K37" s="134"/>
      <c r="P37" s="134"/>
      <c r="Q37" s="134"/>
      <c r="R37" s="134"/>
      <c r="S37" s="134"/>
      <c r="T37" s="134"/>
      <c r="U37" s="134"/>
      <c r="V37" s="134"/>
    </row>
    <row r="38" spans="1:22" ht="24.75" customHeight="1">
      <c r="A38" s="203" t="s">
        <v>364</v>
      </c>
      <c r="B38" s="295">
        <v>9201.5288144900005</v>
      </c>
      <c r="C38" s="295">
        <v>9972.5345506824997</v>
      </c>
      <c r="D38" s="295">
        <v>9975.1001770990024</v>
      </c>
      <c r="E38" s="295">
        <v>771.00573619249917</v>
      </c>
      <c r="F38" s="296">
        <v>8.3791047307091713</v>
      </c>
      <c r="G38" s="295">
        <v>2.5656264165027096</v>
      </c>
      <c r="H38" s="294">
        <v>2.5726924318623928E-2</v>
      </c>
      <c r="K38" s="134"/>
      <c r="P38" s="134"/>
      <c r="Q38" s="134"/>
      <c r="R38" s="134"/>
      <c r="S38" s="134"/>
      <c r="T38" s="134"/>
      <c r="U38" s="134"/>
      <c r="V38" s="134"/>
    </row>
    <row r="39" spans="1:22" ht="24.75" customHeight="1">
      <c r="A39" s="297" t="s">
        <v>363</v>
      </c>
      <c r="B39" s="295">
        <v>21642.113511421325</v>
      </c>
      <c r="C39" s="295">
        <v>28859.79854008662</v>
      </c>
      <c r="D39" s="295">
        <v>45237.820765988115</v>
      </c>
      <c r="E39" s="295">
        <v>7217.6850286652952</v>
      </c>
      <c r="F39" s="296">
        <v>33.350185622380465</v>
      </c>
      <c r="G39" s="295">
        <v>16378.022225901495</v>
      </c>
      <c r="H39" s="294">
        <v>56.750299913397583</v>
      </c>
      <c r="K39" s="134"/>
      <c r="P39" s="134"/>
      <c r="Q39" s="134"/>
      <c r="R39" s="134"/>
      <c r="S39" s="134"/>
      <c r="T39" s="134"/>
      <c r="U39" s="134"/>
      <c r="V39" s="134"/>
    </row>
    <row r="40" spans="1:22" ht="24.75" customHeight="1">
      <c r="A40" s="297" t="s">
        <v>362</v>
      </c>
      <c r="B40" s="295">
        <v>1053.6769550700001</v>
      </c>
      <c r="C40" s="295">
        <v>1034.8407929499999</v>
      </c>
      <c r="D40" s="295">
        <v>1011.5264885700001</v>
      </c>
      <c r="E40" s="295">
        <v>-18.836162120000154</v>
      </c>
      <c r="F40" s="296">
        <v>-1.7876600631119233</v>
      </c>
      <c r="G40" s="295">
        <v>-23.31430437999984</v>
      </c>
      <c r="H40" s="294">
        <v>-2.2529363491304029</v>
      </c>
      <c r="K40" s="134"/>
      <c r="P40" s="134"/>
      <c r="Q40" s="134"/>
      <c r="R40" s="134"/>
      <c r="S40" s="134"/>
      <c r="T40" s="134"/>
      <c r="U40" s="134"/>
      <c r="V40" s="134"/>
    </row>
    <row r="41" spans="1:22" ht="24.75" customHeight="1">
      <c r="A41" s="202" t="s">
        <v>361</v>
      </c>
      <c r="B41" s="295">
        <v>20588.436556351324</v>
      </c>
      <c r="C41" s="295">
        <v>27824.957747136621</v>
      </c>
      <c r="D41" s="295">
        <v>44226.294277418114</v>
      </c>
      <c r="E41" s="295">
        <v>7236.5211907852972</v>
      </c>
      <c r="F41" s="296">
        <v>35.148473615170666</v>
      </c>
      <c r="G41" s="295">
        <v>16401.336530281493</v>
      </c>
      <c r="H41" s="294">
        <v>58.944695188151016</v>
      </c>
      <c r="K41" s="134"/>
      <c r="P41" s="134"/>
      <c r="Q41" s="134"/>
      <c r="R41" s="134"/>
      <c r="S41" s="134"/>
      <c r="T41" s="134"/>
      <c r="U41" s="134"/>
      <c r="V41" s="134"/>
    </row>
    <row r="42" spans="1:22" ht="24.75" customHeight="1">
      <c r="A42" s="203" t="s">
        <v>360</v>
      </c>
      <c r="B42" s="295">
        <v>2191705.7288663131</v>
      </c>
      <c r="C42" s="295">
        <v>2716348.5380138895</v>
      </c>
      <c r="D42" s="295">
        <v>3120502.6754624099</v>
      </c>
      <c r="E42" s="295">
        <v>524642.80914757634</v>
      </c>
      <c r="F42" s="296">
        <v>23.937648300027682</v>
      </c>
      <c r="G42" s="295">
        <v>404154.1374485204</v>
      </c>
      <c r="H42" s="294">
        <v>14.878581735465563</v>
      </c>
      <c r="K42" s="134"/>
      <c r="P42" s="134"/>
      <c r="Q42" s="134"/>
      <c r="R42" s="134"/>
      <c r="S42" s="134"/>
      <c r="T42" s="134"/>
      <c r="U42" s="134"/>
      <c r="V42" s="134"/>
    </row>
    <row r="43" spans="1:22" ht="24.75" customHeight="1">
      <c r="A43" s="203" t="s">
        <v>359</v>
      </c>
      <c r="B43" s="295">
        <v>2131739.3093199274</v>
      </c>
      <c r="C43" s="295">
        <v>2645476.245528101</v>
      </c>
      <c r="D43" s="295">
        <v>3043261.1566299722</v>
      </c>
      <c r="E43" s="295">
        <v>513736.93620817363</v>
      </c>
      <c r="F43" s="296">
        <v>24.09942594585204</v>
      </c>
      <c r="G43" s="295">
        <v>397784.91110187117</v>
      </c>
      <c r="H43" s="294">
        <v>15.036419690945428</v>
      </c>
      <c r="K43" s="134"/>
      <c r="P43" s="134"/>
      <c r="Q43" s="134"/>
      <c r="R43" s="134"/>
      <c r="S43" s="134"/>
      <c r="T43" s="134"/>
      <c r="U43" s="134"/>
      <c r="V43" s="134"/>
    </row>
    <row r="44" spans="1:22" ht="24.75" customHeight="1">
      <c r="A44" s="202" t="s">
        <v>358</v>
      </c>
      <c r="B44" s="295">
        <v>59966.419546385812</v>
      </c>
      <c r="C44" s="295">
        <v>70872.292485788494</v>
      </c>
      <c r="D44" s="295">
        <v>77241.518832437665</v>
      </c>
      <c r="E44" s="295">
        <v>10905.872939402681</v>
      </c>
      <c r="F44" s="296">
        <v>18.186633489042421</v>
      </c>
      <c r="G44" s="295">
        <v>6369.2263466491713</v>
      </c>
      <c r="H44" s="294">
        <v>8.9869060577183184</v>
      </c>
      <c r="K44" s="134"/>
      <c r="P44" s="134"/>
      <c r="Q44" s="134"/>
      <c r="R44" s="134"/>
      <c r="S44" s="134"/>
      <c r="T44" s="134"/>
      <c r="U44" s="134"/>
      <c r="V44" s="134"/>
    </row>
    <row r="45" spans="1:22" ht="24.75" customHeight="1">
      <c r="A45" s="203" t="s">
        <v>357</v>
      </c>
      <c r="B45" s="295">
        <v>707.557214058</v>
      </c>
      <c r="C45" s="295">
        <v>55.475933650000002</v>
      </c>
      <c r="D45" s="295">
        <v>99.464340820000018</v>
      </c>
      <c r="E45" s="295">
        <v>-652.081280408</v>
      </c>
      <c r="F45" s="296">
        <v>-92.159512679994734</v>
      </c>
      <c r="G45" s="295">
        <v>43.988407170000016</v>
      </c>
      <c r="H45" s="294">
        <v>79.292774858959064</v>
      </c>
      <c r="K45" s="134"/>
      <c r="P45" s="134"/>
      <c r="Q45" s="134"/>
      <c r="R45" s="134"/>
      <c r="S45" s="134"/>
      <c r="T45" s="134"/>
      <c r="U45" s="134"/>
      <c r="V45" s="134"/>
    </row>
    <row r="46" spans="1:22" ht="24.75" customHeight="1">
      <c r="A46" s="293" t="s">
        <v>356</v>
      </c>
      <c r="B46" s="291">
        <v>0</v>
      </c>
      <c r="C46" s="291">
        <v>0</v>
      </c>
      <c r="D46" s="291">
        <v>0</v>
      </c>
      <c r="E46" s="291">
        <v>0</v>
      </c>
      <c r="F46" s="292"/>
      <c r="G46" s="291">
        <v>0</v>
      </c>
      <c r="H46" s="290"/>
      <c r="K46" s="134"/>
      <c r="P46" s="134"/>
      <c r="Q46" s="134"/>
      <c r="R46" s="134"/>
      <c r="S46" s="134"/>
      <c r="T46" s="134"/>
      <c r="U46" s="134"/>
      <c r="V46" s="134"/>
    </row>
    <row r="47" spans="1:22" ht="16.5" thickBot="1">
      <c r="A47" s="289" t="s">
        <v>355</v>
      </c>
      <c r="B47" s="287">
        <v>262505.31323571038</v>
      </c>
      <c r="C47" s="287">
        <v>320881.35241348943</v>
      </c>
      <c r="D47" s="287">
        <v>368845.949938201</v>
      </c>
      <c r="E47" s="287">
        <v>58376.03917777905</v>
      </c>
      <c r="F47" s="288">
        <v>22.23804099742609</v>
      </c>
      <c r="G47" s="287">
        <v>47964.597524711571</v>
      </c>
      <c r="H47" s="286">
        <v>14.947767193060235</v>
      </c>
      <c r="K47" s="134"/>
      <c r="P47" s="134"/>
      <c r="Q47" s="134"/>
      <c r="R47" s="134"/>
      <c r="S47" s="134"/>
      <c r="T47" s="134"/>
      <c r="U47" s="134"/>
      <c r="V47" s="134"/>
    </row>
    <row r="48" spans="1:22" ht="16.5" thickTop="1">
      <c r="P48" s="134"/>
      <c r="Q48" s="134"/>
      <c r="R48" s="134"/>
      <c r="S48" s="134"/>
      <c r="T48" s="134"/>
      <c r="U48" s="134"/>
      <c r="V48" s="134"/>
    </row>
    <row r="49" spans="16:16">
      <c r="P49" s="134"/>
    </row>
    <row r="50" spans="16:16">
      <c r="P50" s="134"/>
    </row>
    <row r="51" spans="16:16">
      <c r="P51" s="134"/>
    </row>
    <row r="52" spans="16:16">
      <c r="P52" s="134"/>
    </row>
    <row r="53" spans="16:16">
      <c r="P53" s="134"/>
    </row>
    <row r="54" spans="16:16">
      <c r="P54" s="134"/>
    </row>
    <row r="55" spans="16:16">
      <c r="P55" s="134"/>
    </row>
    <row r="56" spans="16:16">
      <c r="P56" s="134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1.140625" style="130" bestFit="1" customWidth="1"/>
    <col min="7" max="7" width="8.5703125" style="130" customWidth="1"/>
    <col min="8" max="8" width="12.42578125" style="130" customWidth="1"/>
    <col min="9" max="9" width="9.42578125" style="130" customWidth="1"/>
    <col min="10" max="250" width="11" style="129"/>
    <col min="251" max="251" width="46.7109375" style="129" bestFit="1" customWidth="1"/>
    <col min="252" max="252" width="11.85546875" style="129" customWidth="1"/>
    <col min="253" max="253" width="12.42578125" style="129" customWidth="1"/>
    <col min="254" max="254" width="12.5703125" style="129" customWidth="1"/>
    <col min="255" max="255" width="11.7109375" style="129" customWidth="1"/>
    <col min="256" max="256" width="10.7109375" style="129" customWidth="1"/>
    <col min="257" max="257" width="2.42578125" style="129" bestFit="1" customWidth="1"/>
    <col min="258" max="258" width="8.5703125" style="129" customWidth="1"/>
    <col min="259" max="259" width="12.42578125" style="129" customWidth="1"/>
    <col min="260" max="260" width="2.140625" style="129" customWidth="1"/>
    <col min="261" max="261" width="9.42578125" style="129" customWidth="1"/>
    <col min="262" max="506" width="11" style="129"/>
    <col min="507" max="507" width="46.7109375" style="129" bestFit="1" customWidth="1"/>
    <col min="508" max="508" width="11.85546875" style="129" customWidth="1"/>
    <col min="509" max="509" width="12.42578125" style="129" customWidth="1"/>
    <col min="510" max="510" width="12.5703125" style="129" customWidth="1"/>
    <col min="511" max="511" width="11.7109375" style="129" customWidth="1"/>
    <col min="512" max="512" width="10.7109375" style="129" customWidth="1"/>
    <col min="513" max="513" width="2.42578125" style="129" bestFit="1" customWidth="1"/>
    <col min="514" max="514" width="8.5703125" style="129" customWidth="1"/>
    <col min="515" max="515" width="12.42578125" style="129" customWidth="1"/>
    <col min="516" max="516" width="2.140625" style="129" customWidth="1"/>
    <col min="517" max="517" width="9.42578125" style="129" customWidth="1"/>
    <col min="518" max="762" width="11" style="129"/>
    <col min="763" max="763" width="46.7109375" style="129" bestFit="1" customWidth="1"/>
    <col min="764" max="764" width="11.85546875" style="129" customWidth="1"/>
    <col min="765" max="765" width="12.42578125" style="129" customWidth="1"/>
    <col min="766" max="766" width="12.5703125" style="129" customWidth="1"/>
    <col min="767" max="767" width="11.7109375" style="129" customWidth="1"/>
    <col min="768" max="768" width="10.7109375" style="129" customWidth="1"/>
    <col min="769" max="769" width="2.42578125" style="129" bestFit="1" customWidth="1"/>
    <col min="770" max="770" width="8.5703125" style="129" customWidth="1"/>
    <col min="771" max="771" width="12.42578125" style="129" customWidth="1"/>
    <col min="772" max="772" width="2.140625" style="129" customWidth="1"/>
    <col min="773" max="773" width="9.42578125" style="129" customWidth="1"/>
    <col min="774" max="1018" width="11" style="129"/>
    <col min="1019" max="1019" width="46.7109375" style="129" bestFit="1" customWidth="1"/>
    <col min="1020" max="1020" width="11.85546875" style="129" customWidth="1"/>
    <col min="1021" max="1021" width="12.42578125" style="129" customWidth="1"/>
    <col min="1022" max="1022" width="12.5703125" style="129" customWidth="1"/>
    <col min="1023" max="1023" width="11.7109375" style="129" customWidth="1"/>
    <col min="1024" max="1024" width="10.7109375" style="129" customWidth="1"/>
    <col min="1025" max="1025" width="2.42578125" style="129" bestFit="1" customWidth="1"/>
    <col min="1026" max="1026" width="8.5703125" style="129" customWidth="1"/>
    <col min="1027" max="1027" width="12.42578125" style="129" customWidth="1"/>
    <col min="1028" max="1028" width="2.140625" style="129" customWidth="1"/>
    <col min="1029" max="1029" width="9.42578125" style="129" customWidth="1"/>
    <col min="1030" max="1274" width="11" style="129"/>
    <col min="1275" max="1275" width="46.7109375" style="129" bestFit="1" customWidth="1"/>
    <col min="1276" max="1276" width="11.85546875" style="129" customWidth="1"/>
    <col min="1277" max="1277" width="12.42578125" style="129" customWidth="1"/>
    <col min="1278" max="1278" width="12.5703125" style="129" customWidth="1"/>
    <col min="1279" max="1279" width="11.7109375" style="129" customWidth="1"/>
    <col min="1280" max="1280" width="10.7109375" style="129" customWidth="1"/>
    <col min="1281" max="1281" width="2.42578125" style="129" bestFit="1" customWidth="1"/>
    <col min="1282" max="1282" width="8.5703125" style="129" customWidth="1"/>
    <col min="1283" max="1283" width="12.42578125" style="129" customWidth="1"/>
    <col min="1284" max="1284" width="2.140625" style="129" customWidth="1"/>
    <col min="1285" max="1285" width="9.42578125" style="129" customWidth="1"/>
    <col min="1286" max="1530" width="11" style="129"/>
    <col min="1531" max="1531" width="46.7109375" style="129" bestFit="1" customWidth="1"/>
    <col min="1532" max="1532" width="11.85546875" style="129" customWidth="1"/>
    <col min="1533" max="1533" width="12.42578125" style="129" customWidth="1"/>
    <col min="1534" max="1534" width="12.5703125" style="129" customWidth="1"/>
    <col min="1535" max="1535" width="11.7109375" style="129" customWidth="1"/>
    <col min="1536" max="1536" width="10.7109375" style="129" customWidth="1"/>
    <col min="1537" max="1537" width="2.42578125" style="129" bestFit="1" customWidth="1"/>
    <col min="1538" max="1538" width="8.5703125" style="129" customWidth="1"/>
    <col min="1539" max="1539" width="12.42578125" style="129" customWidth="1"/>
    <col min="1540" max="1540" width="2.140625" style="129" customWidth="1"/>
    <col min="1541" max="1541" width="9.42578125" style="129" customWidth="1"/>
    <col min="1542" max="1786" width="11" style="129"/>
    <col min="1787" max="1787" width="46.7109375" style="129" bestFit="1" customWidth="1"/>
    <col min="1788" max="1788" width="11.85546875" style="129" customWidth="1"/>
    <col min="1789" max="1789" width="12.42578125" style="129" customWidth="1"/>
    <col min="1790" max="1790" width="12.5703125" style="129" customWidth="1"/>
    <col min="1791" max="1791" width="11.7109375" style="129" customWidth="1"/>
    <col min="1792" max="1792" width="10.7109375" style="129" customWidth="1"/>
    <col min="1793" max="1793" width="2.42578125" style="129" bestFit="1" customWidth="1"/>
    <col min="1794" max="1794" width="8.5703125" style="129" customWidth="1"/>
    <col min="1795" max="1795" width="12.42578125" style="129" customWidth="1"/>
    <col min="1796" max="1796" width="2.140625" style="129" customWidth="1"/>
    <col min="1797" max="1797" width="9.42578125" style="129" customWidth="1"/>
    <col min="1798" max="2042" width="11" style="129"/>
    <col min="2043" max="2043" width="46.7109375" style="129" bestFit="1" customWidth="1"/>
    <col min="2044" max="2044" width="11.85546875" style="129" customWidth="1"/>
    <col min="2045" max="2045" width="12.42578125" style="129" customWidth="1"/>
    <col min="2046" max="2046" width="12.5703125" style="129" customWidth="1"/>
    <col min="2047" max="2047" width="11.7109375" style="129" customWidth="1"/>
    <col min="2048" max="2048" width="10.7109375" style="129" customWidth="1"/>
    <col min="2049" max="2049" width="2.42578125" style="129" bestFit="1" customWidth="1"/>
    <col min="2050" max="2050" width="8.5703125" style="129" customWidth="1"/>
    <col min="2051" max="2051" width="12.42578125" style="129" customWidth="1"/>
    <col min="2052" max="2052" width="2.140625" style="129" customWidth="1"/>
    <col min="2053" max="2053" width="9.42578125" style="129" customWidth="1"/>
    <col min="2054" max="2298" width="11" style="129"/>
    <col min="2299" max="2299" width="46.7109375" style="129" bestFit="1" customWidth="1"/>
    <col min="2300" max="2300" width="11.85546875" style="129" customWidth="1"/>
    <col min="2301" max="2301" width="12.42578125" style="129" customWidth="1"/>
    <col min="2302" max="2302" width="12.5703125" style="129" customWidth="1"/>
    <col min="2303" max="2303" width="11.7109375" style="129" customWidth="1"/>
    <col min="2304" max="2304" width="10.7109375" style="129" customWidth="1"/>
    <col min="2305" max="2305" width="2.42578125" style="129" bestFit="1" customWidth="1"/>
    <col min="2306" max="2306" width="8.5703125" style="129" customWidth="1"/>
    <col min="2307" max="2307" width="12.42578125" style="129" customWidth="1"/>
    <col min="2308" max="2308" width="2.140625" style="129" customWidth="1"/>
    <col min="2309" max="2309" width="9.42578125" style="129" customWidth="1"/>
    <col min="2310" max="2554" width="11" style="129"/>
    <col min="2555" max="2555" width="46.7109375" style="129" bestFit="1" customWidth="1"/>
    <col min="2556" max="2556" width="11.85546875" style="129" customWidth="1"/>
    <col min="2557" max="2557" width="12.42578125" style="129" customWidth="1"/>
    <col min="2558" max="2558" width="12.5703125" style="129" customWidth="1"/>
    <col min="2559" max="2559" width="11.7109375" style="129" customWidth="1"/>
    <col min="2560" max="2560" width="10.7109375" style="129" customWidth="1"/>
    <col min="2561" max="2561" width="2.42578125" style="129" bestFit="1" customWidth="1"/>
    <col min="2562" max="2562" width="8.5703125" style="129" customWidth="1"/>
    <col min="2563" max="2563" width="12.42578125" style="129" customWidth="1"/>
    <col min="2564" max="2564" width="2.140625" style="129" customWidth="1"/>
    <col min="2565" max="2565" width="9.42578125" style="129" customWidth="1"/>
    <col min="2566" max="2810" width="11" style="129"/>
    <col min="2811" max="2811" width="46.7109375" style="129" bestFit="1" customWidth="1"/>
    <col min="2812" max="2812" width="11.85546875" style="129" customWidth="1"/>
    <col min="2813" max="2813" width="12.42578125" style="129" customWidth="1"/>
    <col min="2814" max="2814" width="12.5703125" style="129" customWidth="1"/>
    <col min="2815" max="2815" width="11.7109375" style="129" customWidth="1"/>
    <col min="2816" max="2816" width="10.7109375" style="129" customWidth="1"/>
    <col min="2817" max="2817" width="2.42578125" style="129" bestFit="1" customWidth="1"/>
    <col min="2818" max="2818" width="8.5703125" style="129" customWidth="1"/>
    <col min="2819" max="2819" width="12.42578125" style="129" customWidth="1"/>
    <col min="2820" max="2820" width="2.140625" style="129" customWidth="1"/>
    <col min="2821" max="2821" width="9.42578125" style="129" customWidth="1"/>
    <col min="2822" max="3066" width="11" style="129"/>
    <col min="3067" max="3067" width="46.7109375" style="129" bestFit="1" customWidth="1"/>
    <col min="3068" max="3068" width="11.85546875" style="129" customWidth="1"/>
    <col min="3069" max="3069" width="12.42578125" style="129" customWidth="1"/>
    <col min="3070" max="3070" width="12.5703125" style="129" customWidth="1"/>
    <col min="3071" max="3071" width="11.7109375" style="129" customWidth="1"/>
    <col min="3072" max="3072" width="10.7109375" style="129" customWidth="1"/>
    <col min="3073" max="3073" width="2.42578125" style="129" bestFit="1" customWidth="1"/>
    <col min="3074" max="3074" width="8.5703125" style="129" customWidth="1"/>
    <col min="3075" max="3075" width="12.42578125" style="129" customWidth="1"/>
    <col min="3076" max="3076" width="2.140625" style="129" customWidth="1"/>
    <col min="3077" max="3077" width="9.42578125" style="129" customWidth="1"/>
    <col min="3078" max="3322" width="11" style="129"/>
    <col min="3323" max="3323" width="46.7109375" style="129" bestFit="1" customWidth="1"/>
    <col min="3324" max="3324" width="11.85546875" style="129" customWidth="1"/>
    <col min="3325" max="3325" width="12.42578125" style="129" customWidth="1"/>
    <col min="3326" max="3326" width="12.5703125" style="129" customWidth="1"/>
    <col min="3327" max="3327" width="11.7109375" style="129" customWidth="1"/>
    <col min="3328" max="3328" width="10.7109375" style="129" customWidth="1"/>
    <col min="3329" max="3329" width="2.42578125" style="129" bestFit="1" customWidth="1"/>
    <col min="3330" max="3330" width="8.5703125" style="129" customWidth="1"/>
    <col min="3331" max="3331" width="12.42578125" style="129" customWidth="1"/>
    <col min="3332" max="3332" width="2.140625" style="129" customWidth="1"/>
    <col min="3333" max="3333" width="9.42578125" style="129" customWidth="1"/>
    <col min="3334" max="3578" width="11" style="129"/>
    <col min="3579" max="3579" width="46.7109375" style="129" bestFit="1" customWidth="1"/>
    <col min="3580" max="3580" width="11.85546875" style="129" customWidth="1"/>
    <col min="3581" max="3581" width="12.42578125" style="129" customWidth="1"/>
    <col min="3582" max="3582" width="12.5703125" style="129" customWidth="1"/>
    <col min="3583" max="3583" width="11.7109375" style="129" customWidth="1"/>
    <col min="3584" max="3584" width="10.7109375" style="129" customWidth="1"/>
    <col min="3585" max="3585" width="2.42578125" style="129" bestFit="1" customWidth="1"/>
    <col min="3586" max="3586" width="8.5703125" style="129" customWidth="1"/>
    <col min="3587" max="3587" width="12.42578125" style="129" customWidth="1"/>
    <col min="3588" max="3588" width="2.140625" style="129" customWidth="1"/>
    <col min="3589" max="3589" width="9.42578125" style="129" customWidth="1"/>
    <col min="3590" max="3834" width="11" style="129"/>
    <col min="3835" max="3835" width="46.7109375" style="129" bestFit="1" customWidth="1"/>
    <col min="3836" max="3836" width="11.85546875" style="129" customWidth="1"/>
    <col min="3837" max="3837" width="12.42578125" style="129" customWidth="1"/>
    <col min="3838" max="3838" width="12.5703125" style="129" customWidth="1"/>
    <col min="3839" max="3839" width="11.7109375" style="129" customWidth="1"/>
    <col min="3840" max="3840" width="10.7109375" style="129" customWidth="1"/>
    <col min="3841" max="3841" width="2.42578125" style="129" bestFit="1" customWidth="1"/>
    <col min="3842" max="3842" width="8.5703125" style="129" customWidth="1"/>
    <col min="3843" max="3843" width="12.42578125" style="129" customWidth="1"/>
    <col min="3844" max="3844" width="2.140625" style="129" customWidth="1"/>
    <col min="3845" max="3845" width="9.42578125" style="129" customWidth="1"/>
    <col min="3846" max="4090" width="11" style="129"/>
    <col min="4091" max="4091" width="46.7109375" style="129" bestFit="1" customWidth="1"/>
    <col min="4092" max="4092" width="11.85546875" style="129" customWidth="1"/>
    <col min="4093" max="4093" width="12.42578125" style="129" customWidth="1"/>
    <col min="4094" max="4094" width="12.5703125" style="129" customWidth="1"/>
    <col min="4095" max="4095" width="11.7109375" style="129" customWidth="1"/>
    <col min="4096" max="4096" width="10.7109375" style="129" customWidth="1"/>
    <col min="4097" max="4097" width="2.42578125" style="129" bestFit="1" customWidth="1"/>
    <col min="4098" max="4098" width="8.5703125" style="129" customWidth="1"/>
    <col min="4099" max="4099" width="12.42578125" style="129" customWidth="1"/>
    <col min="4100" max="4100" width="2.140625" style="129" customWidth="1"/>
    <col min="4101" max="4101" width="9.42578125" style="129" customWidth="1"/>
    <col min="4102" max="4346" width="11" style="129"/>
    <col min="4347" max="4347" width="46.7109375" style="129" bestFit="1" customWidth="1"/>
    <col min="4348" max="4348" width="11.85546875" style="129" customWidth="1"/>
    <col min="4349" max="4349" width="12.42578125" style="129" customWidth="1"/>
    <col min="4350" max="4350" width="12.5703125" style="129" customWidth="1"/>
    <col min="4351" max="4351" width="11.7109375" style="129" customWidth="1"/>
    <col min="4352" max="4352" width="10.7109375" style="129" customWidth="1"/>
    <col min="4353" max="4353" width="2.42578125" style="129" bestFit="1" customWidth="1"/>
    <col min="4354" max="4354" width="8.5703125" style="129" customWidth="1"/>
    <col min="4355" max="4355" width="12.42578125" style="129" customWidth="1"/>
    <col min="4356" max="4356" width="2.140625" style="129" customWidth="1"/>
    <col min="4357" max="4357" width="9.42578125" style="129" customWidth="1"/>
    <col min="4358" max="4602" width="11" style="129"/>
    <col min="4603" max="4603" width="46.7109375" style="129" bestFit="1" customWidth="1"/>
    <col min="4604" max="4604" width="11.85546875" style="129" customWidth="1"/>
    <col min="4605" max="4605" width="12.42578125" style="129" customWidth="1"/>
    <col min="4606" max="4606" width="12.5703125" style="129" customWidth="1"/>
    <col min="4607" max="4607" width="11.7109375" style="129" customWidth="1"/>
    <col min="4608" max="4608" width="10.7109375" style="129" customWidth="1"/>
    <col min="4609" max="4609" width="2.42578125" style="129" bestFit="1" customWidth="1"/>
    <col min="4610" max="4610" width="8.5703125" style="129" customWidth="1"/>
    <col min="4611" max="4611" width="12.42578125" style="129" customWidth="1"/>
    <col min="4612" max="4612" width="2.140625" style="129" customWidth="1"/>
    <col min="4613" max="4613" width="9.42578125" style="129" customWidth="1"/>
    <col min="4614" max="4858" width="11" style="129"/>
    <col min="4859" max="4859" width="46.7109375" style="129" bestFit="1" customWidth="1"/>
    <col min="4860" max="4860" width="11.85546875" style="129" customWidth="1"/>
    <col min="4861" max="4861" width="12.42578125" style="129" customWidth="1"/>
    <col min="4862" max="4862" width="12.5703125" style="129" customWidth="1"/>
    <col min="4863" max="4863" width="11.7109375" style="129" customWidth="1"/>
    <col min="4864" max="4864" width="10.7109375" style="129" customWidth="1"/>
    <col min="4865" max="4865" width="2.42578125" style="129" bestFit="1" customWidth="1"/>
    <col min="4866" max="4866" width="8.5703125" style="129" customWidth="1"/>
    <col min="4867" max="4867" width="12.42578125" style="129" customWidth="1"/>
    <col min="4868" max="4868" width="2.140625" style="129" customWidth="1"/>
    <col min="4869" max="4869" width="9.42578125" style="129" customWidth="1"/>
    <col min="4870" max="5114" width="11" style="129"/>
    <col min="5115" max="5115" width="46.7109375" style="129" bestFit="1" customWidth="1"/>
    <col min="5116" max="5116" width="11.85546875" style="129" customWidth="1"/>
    <col min="5117" max="5117" width="12.42578125" style="129" customWidth="1"/>
    <col min="5118" max="5118" width="12.5703125" style="129" customWidth="1"/>
    <col min="5119" max="5119" width="11.7109375" style="129" customWidth="1"/>
    <col min="5120" max="5120" width="10.7109375" style="129" customWidth="1"/>
    <col min="5121" max="5121" width="2.42578125" style="129" bestFit="1" customWidth="1"/>
    <col min="5122" max="5122" width="8.5703125" style="129" customWidth="1"/>
    <col min="5123" max="5123" width="12.42578125" style="129" customWidth="1"/>
    <col min="5124" max="5124" width="2.140625" style="129" customWidth="1"/>
    <col min="5125" max="5125" width="9.42578125" style="129" customWidth="1"/>
    <col min="5126" max="5370" width="11" style="129"/>
    <col min="5371" max="5371" width="46.7109375" style="129" bestFit="1" customWidth="1"/>
    <col min="5372" max="5372" width="11.85546875" style="129" customWidth="1"/>
    <col min="5373" max="5373" width="12.42578125" style="129" customWidth="1"/>
    <col min="5374" max="5374" width="12.5703125" style="129" customWidth="1"/>
    <col min="5375" max="5375" width="11.7109375" style="129" customWidth="1"/>
    <col min="5376" max="5376" width="10.7109375" style="129" customWidth="1"/>
    <col min="5377" max="5377" width="2.42578125" style="129" bestFit="1" customWidth="1"/>
    <col min="5378" max="5378" width="8.5703125" style="129" customWidth="1"/>
    <col min="5379" max="5379" width="12.42578125" style="129" customWidth="1"/>
    <col min="5380" max="5380" width="2.140625" style="129" customWidth="1"/>
    <col min="5381" max="5381" width="9.42578125" style="129" customWidth="1"/>
    <col min="5382" max="5626" width="11" style="129"/>
    <col min="5627" max="5627" width="46.7109375" style="129" bestFit="1" customWidth="1"/>
    <col min="5628" max="5628" width="11.85546875" style="129" customWidth="1"/>
    <col min="5629" max="5629" width="12.42578125" style="129" customWidth="1"/>
    <col min="5630" max="5630" width="12.5703125" style="129" customWidth="1"/>
    <col min="5631" max="5631" width="11.7109375" style="129" customWidth="1"/>
    <col min="5632" max="5632" width="10.7109375" style="129" customWidth="1"/>
    <col min="5633" max="5633" width="2.42578125" style="129" bestFit="1" customWidth="1"/>
    <col min="5634" max="5634" width="8.5703125" style="129" customWidth="1"/>
    <col min="5635" max="5635" width="12.42578125" style="129" customWidth="1"/>
    <col min="5636" max="5636" width="2.140625" style="129" customWidth="1"/>
    <col min="5637" max="5637" width="9.42578125" style="129" customWidth="1"/>
    <col min="5638" max="5882" width="11" style="129"/>
    <col min="5883" max="5883" width="46.7109375" style="129" bestFit="1" customWidth="1"/>
    <col min="5884" max="5884" width="11.85546875" style="129" customWidth="1"/>
    <col min="5885" max="5885" width="12.42578125" style="129" customWidth="1"/>
    <col min="5886" max="5886" width="12.5703125" style="129" customWidth="1"/>
    <col min="5887" max="5887" width="11.7109375" style="129" customWidth="1"/>
    <col min="5888" max="5888" width="10.7109375" style="129" customWidth="1"/>
    <col min="5889" max="5889" width="2.42578125" style="129" bestFit="1" customWidth="1"/>
    <col min="5890" max="5890" width="8.5703125" style="129" customWidth="1"/>
    <col min="5891" max="5891" width="12.42578125" style="129" customWidth="1"/>
    <col min="5892" max="5892" width="2.140625" style="129" customWidth="1"/>
    <col min="5893" max="5893" width="9.42578125" style="129" customWidth="1"/>
    <col min="5894" max="6138" width="11" style="129"/>
    <col min="6139" max="6139" width="46.7109375" style="129" bestFit="1" customWidth="1"/>
    <col min="6140" max="6140" width="11.85546875" style="129" customWidth="1"/>
    <col min="6141" max="6141" width="12.42578125" style="129" customWidth="1"/>
    <col min="6142" max="6142" width="12.5703125" style="129" customWidth="1"/>
    <col min="6143" max="6143" width="11.7109375" style="129" customWidth="1"/>
    <col min="6144" max="6144" width="10.7109375" style="129" customWidth="1"/>
    <col min="6145" max="6145" width="2.42578125" style="129" bestFit="1" customWidth="1"/>
    <col min="6146" max="6146" width="8.5703125" style="129" customWidth="1"/>
    <col min="6147" max="6147" width="12.42578125" style="129" customWidth="1"/>
    <col min="6148" max="6148" width="2.140625" style="129" customWidth="1"/>
    <col min="6149" max="6149" width="9.42578125" style="129" customWidth="1"/>
    <col min="6150" max="6394" width="11" style="129"/>
    <col min="6395" max="6395" width="46.7109375" style="129" bestFit="1" customWidth="1"/>
    <col min="6396" max="6396" width="11.85546875" style="129" customWidth="1"/>
    <col min="6397" max="6397" width="12.42578125" style="129" customWidth="1"/>
    <col min="6398" max="6398" width="12.5703125" style="129" customWidth="1"/>
    <col min="6399" max="6399" width="11.7109375" style="129" customWidth="1"/>
    <col min="6400" max="6400" width="10.7109375" style="129" customWidth="1"/>
    <col min="6401" max="6401" width="2.42578125" style="129" bestFit="1" customWidth="1"/>
    <col min="6402" max="6402" width="8.5703125" style="129" customWidth="1"/>
    <col min="6403" max="6403" width="12.42578125" style="129" customWidth="1"/>
    <col min="6404" max="6404" width="2.140625" style="129" customWidth="1"/>
    <col min="6405" max="6405" width="9.42578125" style="129" customWidth="1"/>
    <col min="6406" max="6650" width="11" style="129"/>
    <col min="6651" max="6651" width="46.7109375" style="129" bestFit="1" customWidth="1"/>
    <col min="6652" max="6652" width="11.85546875" style="129" customWidth="1"/>
    <col min="6653" max="6653" width="12.42578125" style="129" customWidth="1"/>
    <col min="6654" max="6654" width="12.5703125" style="129" customWidth="1"/>
    <col min="6655" max="6655" width="11.7109375" style="129" customWidth="1"/>
    <col min="6656" max="6656" width="10.7109375" style="129" customWidth="1"/>
    <col min="6657" max="6657" width="2.42578125" style="129" bestFit="1" customWidth="1"/>
    <col min="6658" max="6658" width="8.5703125" style="129" customWidth="1"/>
    <col min="6659" max="6659" width="12.42578125" style="129" customWidth="1"/>
    <col min="6660" max="6660" width="2.140625" style="129" customWidth="1"/>
    <col min="6661" max="6661" width="9.42578125" style="129" customWidth="1"/>
    <col min="6662" max="6906" width="11" style="129"/>
    <col min="6907" max="6907" width="46.7109375" style="129" bestFit="1" customWidth="1"/>
    <col min="6908" max="6908" width="11.85546875" style="129" customWidth="1"/>
    <col min="6909" max="6909" width="12.42578125" style="129" customWidth="1"/>
    <col min="6910" max="6910" width="12.5703125" style="129" customWidth="1"/>
    <col min="6911" max="6911" width="11.7109375" style="129" customWidth="1"/>
    <col min="6912" max="6912" width="10.7109375" style="129" customWidth="1"/>
    <col min="6913" max="6913" width="2.42578125" style="129" bestFit="1" customWidth="1"/>
    <col min="6914" max="6914" width="8.5703125" style="129" customWidth="1"/>
    <col min="6915" max="6915" width="12.42578125" style="129" customWidth="1"/>
    <col min="6916" max="6916" width="2.140625" style="129" customWidth="1"/>
    <col min="6917" max="6917" width="9.42578125" style="129" customWidth="1"/>
    <col min="6918" max="7162" width="11" style="129"/>
    <col min="7163" max="7163" width="46.7109375" style="129" bestFit="1" customWidth="1"/>
    <col min="7164" max="7164" width="11.85546875" style="129" customWidth="1"/>
    <col min="7165" max="7165" width="12.42578125" style="129" customWidth="1"/>
    <col min="7166" max="7166" width="12.5703125" style="129" customWidth="1"/>
    <col min="7167" max="7167" width="11.7109375" style="129" customWidth="1"/>
    <col min="7168" max="7168" width="10.7109375" style="129" customWidth="1"/>
    <col min="7169" max="7169" width="2.42578125" style="129" bestFit="1" customWidth="1"/>
    <col min="7170" max="7170" width="8.5703125" style="129" customWidth="1"/>
    <col min="7171" max="7171" width="12.42578125" style="129" customWidth="1"/>
    <col min="7172" max="7172" width="2.140625" style="129" customWidth="1"/>
    <col min="7173" max="7173" width="9.42578125" style="129" customWidth="1"/>
    <col min="7174" max="7418" width="11" style="129"/>
    <col min="7419" max="7419" width="46.7109375" style="129" bestFit="1" customWidth="1"/>
    <col min="7420" max="7420" width="11.85546875" style="129" customWidth="1"/>
    <col min="7421" max="7421" width="12.42578125" style="129" customWidth="1"/>
    <col min="7422" max="7422" width="12.5703125" style="129" customWidth="1"/>
    <col min="7423" max="7423" width="11.7109375" style="129" customWidth="1"/>
    <col min="7424" max="7424" width="10.7109375" style="129" customWidth="1"/>
    <col min="7425" max="7425" width="2.42578125" style="129" bestFit="1" customWidth="1"/>
    <col min="7426" max="7426" width="8.5703125" style="129" customWidth="1"/>
    <col min="7427" max="7427" width="12.42578125" style="129" customWidth="1"/>
    <col min="7428" max="7428" width="2.140625" style="129" customWidth="1"/>
    <col min="7429" max="7429" width="9.42578125" style="129" customWidth="1"/>
    <col min="7430" max="7674" width="11" style="129"/>
    <col min="7675" max="7675" width="46.7109375" style="129" bestFit="1" customWidth="1"/>
    <col min="7676" max="7676" width="11.85546875" style="129" customWidth="1"/>
    <col min="7677" max="7677" width="12.42578125" style="129" customWidth="1"/>
    <col min="7678" max="7678" width="12.5703125" style="129" customWidth="1"/>
    <col min="7679" max="7679" width="11.7109375" style="129" customWidth="1"/>
    <col min="7680" max="7680" width="10.7109375" style="129" customWidth="1"/>
    <col min="7681" max="7681" width="2.42578125" style="129" bestFit="1" customWidth="1"/>
    <col min="7682" max="7682" width="8.5703125" style="129" customWidth="1"/>
    <col min="7683" max="7683" width="12.42578125" style="129" customWidth="1"/>
    <col min="7684" max="7684" width="2.140625" style="129" customWidth="1"/>
    <col min="7685" max="7685" width="9.42578125" style="129" customWidth="1"/>
    <col min="7686" max="7930" width="11" style="129"/>
    <col min="7931" max="7931" width="46.7109375" style="129" bestFit="1" customWidth="1"/>
    <col min="7932" max="7932" width="11.85546875" style="129" customWidth="1"/>
    <col min="7933" max="7933" width="12.42578125" style="129" customWidth="1"/>
    <col min="7934" max="7934" width="12.5703125" style="129" customWidth="1"/>
    <col min="7935" max="7935" width="11.7109375" style="129" customWidth="1"/>
    <col min="7936" max="7936" width="10.7109375" style="129" customWidth="1"/>
    <col min="7937" max="7937" width="2.42578125" style="129" bestFit="1" customWidth="1"/>
    <col min="7938" max="7938" width="8.5703125" style="129" customWidth="1"/>
    <col min="7939" max="7939" width="12.42578125" style="129" customWidth="1"/>
    <col min="7940" max="7940" width="2.140625" style="129" customWidth="1"/>
    <col min="7941" max="7941" width="9.42578125" style="129" customWidth="1"/>
    <col min="7942" max="8186" width="11" style="129"/>
    <col min="8187" max="8187" width="46.7109375" style="129" bestFit="1" customWidth="1"/>
    <col min="8188" max="8188" width="11.85546875" style="129" customWidth="1"/>
    <col min="8189" max="8189" width="12.42578125" style="129" customWidth="1"/>
    <col min="8190" max="8190" width="12.5703125" style="129" customWidth="1"/>
    <col min="8191" max="8191" width="11.7109375" style="129" customWidth="1"/>
    <col min="8192" max="8192" width="10.7109375" style="129" customWidth="1"/>
    <col min="8193" max="8193" width="2.42578125" style="129" bestFit="1" customWidth="1"/>
    <col min="8194" max="8194" width="8.5703125" style="129" customWidth="1"/>
    <col min="8195" max="8195" width="12.42578125" style="129" customWidth="1"/>
    <col min="8196" max="8196" width="2.140625" style="129" customWidth="1"/>
    <col min="8197" max="8197" width="9.42578125" style="129" customWidth="1"/>
    <col min="8198" max="8442" width="11" style="129"/>
    <col min="8443" max="8443" width="46.7109375" style="129" bestFit="1" customWidth="1"/>
    <col min="8444" max="8444" width="11.85546875" style="129" customWidth="1"/>
    <col min="8445" max="8445" width="12.42578125" style="129" customWidth="1"/>
    <col min="8446" max="8446" width="12.5703125" style="129" customWidth="1"/>
    <col min="8447" max="8447" width="11.7109375" style="129" customWidth="1"/>
    <col min="8448" max="8448" width="10.7109375" style="129" customWidth="1"/>
    <col min="8449" max="8449" width="2.42578125" style="129" bestFit="1" customWidth="1"/>
    <col min="8450" max="8450" width="8.5703125" style="129" customWidth="1"/>
    <col min="8451" max="8451" width="12.42578125" style="129" customWidth="1"/>
    <col min="8452" max="8452" width="2.140625" style="129" customWidth="1"/>
    <col min="8453" max="8453" width="9.42578125" style="129" customWidth="1"/>
    <col min="8454" max="8698" width="11" style="129"/>
    <col min="8699" max="8699" width="46.7109375" style="129" bestFit="1" customWidth="1"/>
    <col min="8700" max="8700" width="11.85546875" style="129" customWidth="1"/>
    <col min="8701" max="8701" width="12.42578125" style="129" customWidth="1"/>
    <col min="8702" max="8702" width="12.5703125" style="129" customWidth="1"/>
    <col min="8703" max="8703" width="11.7109375" style="129" customWidth="1"/>
    <col min="8704" max="8704" width="10.7109375" style="129" customWidth="1"/>
    <col min="8705" max="8705" width="2.42578125" style="129" bestFit="1" customWidth="1"/>
    <col min="8706" max="8706" width="8.5703125" style="129" customWidth="1"/>
    <col min="8707" max="8707" width="12.42578125" style="129" customWidth="1"/>
    <col min="8708" max="8708" width="2.140625" style="129" customWidth="1"/>
    <col min="8709" max="8709" width="9.42578125" style="129" customWidth="1"/>
    <col min="8710" max="8954" width="11" style="129"/>
    <col min="8955" max="8955" width="46.7109375" style="129" bestFit="1" customWidth="1"/>
    <col min="8956" max="8956" width="11.85546875" style="129" customWidth="1"/>
    <col min="8957" max="8957" width="12.42578125" style="129" customWidth="1"/>
    <col min="8958" max="8958" width="12.5703125" style="129" customWidth="1"/>
    <col min="8959" max="8959" width="11.7109375" style="129" customWidth="1"/>
    <col min="8960" max="8960" width="10.7109375" style="129" customWidth="1"/>
    <col min="8961" max="8961" width="2.42578125" style="129" bestFit="1" customWidth="1"/>
    <col min="8962" max="8962" width="8.5703125" style="129" customWidth="1"/>
    <col min="8963" max="8963" width="12.42578125" style="129" customWidth="1"/>
    <col min="8964" max="8964" width="2.140625" style="129" customWidth="1"/>
    <col min="8965" max="8965" width="9.42578125" style="129" customWidth="1"/>
    <col min="8966" max="9210" width="11" style="129"/>
    <col min="9211" max="9211" width="46.7109375" style="129" bestFit="1" customWidth="1"/>
    <col min="9212" max="9212" width="11.85546875" style="129" customWidth="1"/>
    <col min="9213" max="9213" width="12.42578125" style="129" customWidth="1"/>
    <col min="9214" max="9214" width="12.5703125" style="129" customWidth="1"/>
    <col min="9215" max="9215" width="11.7109375" style="129" customWidth="1"/>
    <col min="9216" max="9216" width="10.7109375" style="129" customWidth="1"/>
    <col min="9217" max="9217" width="2.42578125" style="129" bestFit="1" customWidth="1"/>
    <col min="9218" max="9218" width="8.5703125" style="129" customWidth="1"/>
    <col min="9219" max="9219" width="12.42578125" style="129" customWidth="1"/>
    <col min="9220" max="9220" width="2.140625" style="129" customWidth="1"/>
    <col min="9221" max="9221" width="9.42578125" style="129" customWidth="1"/>
    <col min="9222" max="9466" width="11" style="129"/>
    <col min="9467" max="9467" width="46.7109375" style="129" bestFit="1" customWidth="1"/>
    <col min="9468" max="9468" width="11.85546875" style="129" customWidth="1"/>
    <col min="9469" max="9469" width="12.42578125" style="129" customWidth="1"/>
    <col min="9470" max="9470" width="12.5703125" style="129" customWidth="1"/>
    <col min="9471" max="9471" width="11.7109375" style="129" customWidth="1"/>
    <col min="9472" max="9472" width="10.7109375" style="129" customWidth="1"/>
    <col min="9473" max="9473" width="2.42578125" style="129" bestFit="1" customWidth="1"/>
    <col min="9474" max="9474" width="8.5703125" style="129" customWidth="1"/>
    <col min="9475" max="9475" width="12.42578125" style="129" customWidth="1"/>
    <col min="9476" max="9476" width="2.140625" style="129" customWidth="1"/>
    <col min="9477" max="9477" width="9.42578125" style="129" customWidth="1"/>
    <col min="9478" max="9722" width="11" style="129"/>
    <col min="9723" max="9723" width="46.7109375" style="129" bestFit="1" customWidth="1"/>
    <col min="9724" max="9724" width="11.85546875" style="129" customWidth="1"/>
    <col min="9725" max="9725" width="12.42578125" style="129" customWidth="1"/>
    <col min="9726" max="9726" width="12.5703125" style="129" customWidth="1"/>
    <col min="9727" max="9727" width="11.7109375" style="129" customWidth="1"/>
    <col min="9728" max="9728" width="10.7109375" style="129" customWidth="1"/>
    <col min="9729" max="9729" width="2.42578125" style="129" bestFit="1" customWidth="1"/>
    <col min="9730" max="9730" width="8.5703125" style="129" customWidth="1"/>
    <col min="9731" max="9731" width="12.42578125" style="129" customWidth="1"/>
    <col min="9732" max="9732" width="2.140625" style="129" customWidth="1"/>
    <col min="9733" max="9733" width="9.42578125" style="129" customWidth="1"/>
    <col min="9734" max="9978" width="11" style="129"/>
    <col min="9979" max="9979" width="46.7109375" style="129" bestFit="1" customWidth="1"/>
    <col min="9980" max="9980" width="11.85546875" style="129" customWidth="1"/>
    <col min="9981" max="9981" width="12.42578125" style="129" customWidth="1"/>
    <col min="9982" max="9982" width="12.5703125" style="129" customWidth="1"/>
    <col min="9983" max="9983" width="11.7109375" style="129" customWidth="1"/>
    <col min="9984" max="9984" width="10.7109375" style="129" customWidth="1"/>
    <col min="9985" max="9985" width="2.42578125" style="129" bestFit="1" customWidth="1"/>
    <col min="9986" max="9986" width="8.5703125" style="129" customWidth="1"/>
    <col min="9987" max="9987" width="12.42578125" style="129" customWidth="1"/>
    <col min="9988" max="9988" width="2.140625" style="129" customWidth="1"/>
    <col min="9989" max="9989" width="9.42578125" style="129" customWidth="1"/>
    <col min="9990" max="10234" width="11" style="129"/>
    <col min="10235" max="10235" width="46.7109375" style="129" bestFit="1" customWidth="1"/>
    <col min="10236" max="10236" width="11.85546875" style="129" customWidth="1"/>
    <col min="10237" max="10237" width="12.42578125" style="129" customWidth="1"/>
    <col min="10238" max="10238" width="12.5703125" style="129" customWidth="1"/>
    <col min="10239" max="10239" width="11.7109375" style="129" customWidth="1"/>
    <col min="10240" max="10240" width="10.7109375" style="129" customWidth="1"/>
    <col min="10241" max="10241" width="2.42578125" style="129" bestFit="1" customWidth="1"/>
    <col min="10242" max="10242" width="8.5703125" style="129" customWidth="1"/>
    <col min="10243" max="10243" width="12.42578125" style="129" customWidth="1"/>
    <col min="10244" max="10244" width="2.140625" style="129" customWidth="1"/>
    <col min="10245" max="10245" width="9.42578125" style="129" customWidth="1"/>
    <col min="10246" max="10490" width="11" style="129"/>
    <col min="10491" max="10491" width="46.7109375" style="129" bestFit="1" customWidth="1"/>
    <col min="10492" max="10492" width="11.85546875" style="129" customWidth="1"/>
    <col min="10493" max="10493" width="12.42578125" style="129" customWidth="1"/>
    <col min="10494" max="10494" width="12.5703125" style="129" customWidth="1"/>
    <col min="10495" max="10495" width="11.7109375" style="129" customWidth="1"/>
    <col min="10496" max="10496" width="10.7109375" style="129" customWidth="1"/>
    <col min="10497" max="10497" width="2.42578125" style="129" bestFit="1" customWidth="1"/>
    <col min="10498" max="10498" width="8.5703125" style="129" customWidth="1"/>
    <col min="10499" max="10499" width="12.42578125" style="129" customWidth="1"/>
    <col min="10500" max="10500" width="2.140625" style="129" customWidth="1"/>
    <col min="10501" max="10501" width="9.42578125" style="129" customWidth="1"/>
    <col min="10502" max="10746" width="11" style="129"/>
    <col min="10747" max="10747" width="46.7109375" style="129" bestFit="1" customWidth="1"/>
    <col min="10748" max="10748" width="11.85546875" style="129" customWidth="1"/>
    <col min="10749" max="10749" width="12.42578125" style="129" customWidth="1"/>
    <col min="10750" max="10750" width="12.5703125" style="129" customWidth="1"/>
    <col min="10751" max="10751" width="11.7109375" style="129" customWidth="1"/>
    <col min="10752" max="10752" width="10.7109375" style="129" customWidth="1"/>
    <col min="10753" max="10753" width="2.42578125" style="129" bestFit="1" customWidth="1"/>
    <col min="10754" max="10754" width="8.5703125" style="129" customWidth="1"/>
    <col min="10755" max="10755" width="12.42578125" style="129" customWidth="1"/>
    <col min="10756" max="10756" width="2.140625" style="129" customWidth="1"/>
    <col min="10757" max="10757" width="9.42578125" style="129" customWidth="1"/>
    <col min="10758" max="11002" width="11" style="129"/>
    <col min="11003" max="11003" width="46.7109375" style="129" bestFit="1" customWidth="1"/>
    <col min="11004" max="11004" width="11.85546875" style="129" customWidth="1"/>
    <col min="11005" max="11005" width="12.42578125" style="129" customWidth="1"/>
    <col min="11006" max="11006" width="12.5703125" style="129" customWidth="1"/>
    <col min="11007" max="11007" width="11.7109375" style="129" customWidth="1"/>
    <col min="11008" max="11008" width="10.7109375" style="129" customWidth="1"/>
    <col min="11009" max="11009" width="2.42578125" style="129" bestFit="1" customWidth="1"/>
    <col min="11010" max="11010" width="8.5703125" style="129" customWidth="1"/>
    <col min="11011" max="11011" width="12.42578125" style="129" customWidth="1"/>
    <col min="11012" max="11012" width="2.140625" style="129" customWidth="1"/>
    <col min="11013" max="11013" width="9.42578125" style="129" customWidth="1"/>
    <col min="11014" max="11258" width="11" style="129"/>
    <col min="11259" max="11259" width="46.7109375" style="129" bestFit="1" customWidth="1"/>
    <col min="11260" max="11260" width="11.85546875" style="129" customWidth="1"/>
    <col min="11261" max="11261" width="12.42578125" style="129" customWidth="1"/>
    <col min="11262" max="11262" width="12.5703125" style="129" customWidth="1"/>
    <col min="11263" max="11263" width="11.7109375" style="129" customWidth="1"/>
    <col min="11264" max="11264" width="10.7109375" style="129" customWidth="1"/>
    <col min="11265" max="11265" width="2.42578125" style="129" bestFit="1" customWidth="1"/>
    <col min="11266" max="11266" width="8.5703125" style="129" customWidth="1"/>
    <col min="11267" max="11267" width="12.42578125" style="129" customWidth="1"/>
    <col min="11268" max="11268" width="2.140625" style="129" customWidth="1"/>
    <col min="11269" max="11269" width="9.42578125" style="129" customWidth="1"/>
    <col min="11270" max="11514" width="11" style="129"/>
    <col min="11515" max="11515" width="46.7109375" style="129" bestFit="1" customWidth="1"/>
    <col min="11516" max="11516" width="11.85546875" style="129" customWidth="1"/>
    <col min="11517" max="11517" width="12.42578125" style="129" customWidth="1"/>
    <col min="11518" max="11518" width="12.5703125" style="129" customWidth="1"/>
    <col min="11519" max="11519" width="11.7109375" style="129" customWidth="1"/>
    <col min="11520" max="11520" width="10.7109375" style="129" customWidth="1"/>
    <col min="11521" max="11521" width="2.42578125" style="129" bestFit="1" customWidth="1"/>
    <col min="11522" max="11522" width="8.5703125" style="129" customWidth="1"/>
    <col min="11523" max="11523" width="12.42578125" style="129" customWidth="1"/>
    <col min="11524" max="11524" width="2.140625" style="129" customWidth="1"/>
    <col min="11525" max="11525" width="9.42578125" style="129" customWidth="1"/>
    <col min="11526" max="11770" width="11" style="129"/>
    <col min="11771" max="11771" width="46.7109375" style="129" bestFit="1" customWidth="1"/>
    <col min="11772" max="11772" width="11.85546875" style="129" customWidth="1"/>
    <col min="11773" max="11773" width="12.42578125" style="129" customWidth="1"/>
    <col min="11774" max="11774" width="12.5703125" style="129" customWidth="1"/>
    <col min="11775" max="11775" width="11.7109375" style="129" customWidth="1"/>
    <col min="11776" max="11776" width="10.7109375" style="129" customWidth="1"/>
    <col min="11777" max="11777" width="2.42578125" style="129" bestFit="1" customWidth="1"/>
    <col min="11778" max="11778" width="8.5703125" style="129" customWidth="1"/>
    <col min="11779" max="11779" width="12.42578125" style="129" customWidth="1"/>
    <col min="11780" max="11780" width="2.140625" style="129" customWidth="1"/>
    <col min="11781" max="11781" width="9.42578125" style="129" customWidth="1"/>
    <col min="11782" max="12026" width="11" style="129"/>
    <col min="12027" max="12027" width="46.7109375" style="129" bestFit="1" customWidth="1"/>
    <col min="12028" max="12028" width="11.85546875" style="129" customWidth="1"/>
    <col min="12029" max="12029" width="12.42578125" style="129" customWidth="1"/>
    <col min="12030" max="12030" width="12.5703125" style="129" customWidth="1"/>
    <col min="12031" max="12031" width="11.7109375" style="129" customWidth="1"/>
    <col min="12032" max="12032" width="10.7109375" style="129" customWidth="1"/>
    <col min="12033" max="12033" width="2.42578125" style="129" bestFit="1" customWidth="1"/>
    <col min="12034" max="12034" width="8.5703125" style="129" customWidth="1"/>
    <col min="12035" max="12035" width="12.42578125" style="129" customWidth="1"/>
    <col min="12036" max="12036" width="2.140625" style="129" customWidth="1"/>
    <col min="12037" max="12037" width="9.42578125" style="129" customWidth="1"/>
    <col min="12038" max="12282" width="11" style="129"/>
    <col min="12283" max="12283" width="46.7109375" style="129" bestFit="1" customWidth="1"/>
    <col min="12284" max="12284" width="11.85546875" style="129" customWidth="1"/>
    <col min="12285" max="12285" width="12.42578125" style="129" customWidth="1"/>
    <col min="12286" max="12286" width="12.5703125" style="129" customWidth="1"/>
    <col min="12287" max="12287" width="11.7109375" style="129" customWidth="1"/>
    <col min="12288" max="12288" width="10.7109375" style="129" customWidth="1"/>
    <col min="12289" max="12289" width="2.42578125" style="129" bestFit="1" customWidth="1"/>
    <col min="12290" max="12290" width="8.5703125" style="129" customWidth="1"/>
    <col min="12291" max="12291" width="12.42578125" style="129" customWidth="1"/>
    <col min="12292" max="12292" width="2.140625" style="129" customWidth="1"/>
    <col min="12293" max="12293" width="9.42578125" style="129" customWidth="1"/>
    <col min="12294" max="12538" width="11" style="129"/>
    <col min="12539" max="12539" width="46.7109375" style="129" bestFit="1" customWidth="1"/>
    <col min="12540" max="12540" width="11.85546875" style="129" customWidth="1"/>
    <col min="12541" max="12541" width="12.42578125" style="129" customWidth="1"/>
    <col min="12542" max="12542" width="12.5703125" style="129" customWidth="1"/>
    <col min="12543" max="12543" width="11.7109375" style="129" customWidth="1"/>
    <col min="12544" max="12544" width="10.7109375" style="129" customWidth="1"/>
    <col min="12545" max="12545" width="2.42578125" style="129" bestFit="1" customWidth="1"/>
    <col min="12546" max="12546" width="8.5703125" style="129" customWidth="1"/>
    <col min="12547" max="12547" width="12.42578125" style="129" customWidth="1"/>
    <col min="12548" max="12548" width="2.140625" style="129" customWidth="1"/>
    <col min="12549" max="12549" width="9.42578125" style="129" customWidth="1"/>
    <col min="12550" max="12794" width="11" style="129"/>
    <col min="12795" max="12795" width="46.7109375" style="129" bestFit="1" customWidth="1"/>
    <col min="12796" max="12796" width="11.85546875" style="129" customWidth="1"/>
    <col min="12797" max="12797" width="12.42578125" style="129" customWidth="1"/>
    <col min="12798" max="12798" width="12.5703125" style="129" customWidth="1"/>
    <col min="12799" max="12799" width="11.7109375" style="129" customWidth="1"/>
    <col min="12800" max="12800" width="10.7109375" style="129" customWidth="1"/>
    <col min="12801" max="12801" width="2.42578125" style="129" bestFit="1" customWidth="1"/>
    <col min="12802" max="12802" width="8.5703125" style="129" customWidth="1"/>
    <col min="12803" max="12803" width="12.42578125" style="129" customWidth="1"/>
    <col min="12804" max="12804" width="2.140625" style="129" customWidth="1"/>
    <col min="12805" max="12805" width="9.42578125" style="129" customWidth="1"/>
    <col min="12806" max="13050" width="11" style="129"/>
    <col min="13051" max="13051" width="46.7109375" style="129" bestFit="1" customWidth="1"/>
    <col min="13052" max="13052" width="11.85546875" style="129" customWidth="1"/>
    <col min="13053" max="13053" width="12.42578125" style="129" customWidth="1"/>
    <col min="13054" max="13054" width="12.5703125" style="129" customWidth="1"/>
    <col min="13055" max="13055" width="11.7109375" style="129" customWidth="1"/>
    <col min="13056" max="13056" width="10.7109375" style="129" customWidth="1"/>
    <col min="13057" max="13057" width="2.42578125" style="129" bestFit="1" customWidth="1"/>
    <col min="13058" max="13058" width="8.5703125" style="129" customWidth="1"/>
    <col min="13059" max="13059" width="12.42578125" style="129" customWidth="1"/>
    <col min="13060" max="13060" width="2.140625" style="129" customWidth="1"/>
    <col min="13061" max="13061" width="9.42578125" style="129" customWidth="1"/>
    <col min="13062" max="13306" width="11" style="129"/>
    <col min="13307" max="13307" width="46.7109375" style="129" bestFit="1" customWidth="1"/>
    <col min="13308" max="13308" width="11.85546875" style="129" customWidth="1"/>
    <col min="13309" max="13309" width="12.42578125" style="129" customWidth="1"/>
    <col min="13310" max="13310" width="12.5703125" style="129" customWidth="1"/>
    <col min="13311" max="13311" width="11.7109375" style="129" customWidth="1"/>
    <col min="13312" max="13312" width="10.7109375" style="129" customWidth="1"/>
    <col min="13313" max="13313" width="2.42578125" style="129" bestFit="1" customWidth="1"/>
    <col min="13314" max="13314" width="8.5703125" style="129" customWidth="1"/>
    <col min="13315" max="13315" width="12.42578125" style="129" customWidth="1"/>
    <col min="13316" max="13316" width="2.140625" style="129" customWidth="1"/>
    <col min="13317" max="13317" width="9.42578125" style="129" customWidth="1"/>
    <col min="13318" max="13562" width="11" style="129"/>
    <col min="13563" max="13563" width="46.7109375" style="129" bestFit="1" customWidth="1"/>
    <col min="13564" max="13564" width="11.85546875" style="129" customWidth="1"/>
    <col min="13565" max="13565" width="12.42578125" style="129" customWidth="1"/>
    <col min="13566" max="13566" width="12.5703125" style="129" customWidth="1"/>
    <col min="13567" max="13567" width="11.7109375" style="129" customWidth="1"/>
    <col min="13568" max="13568" width="10.7109375" style="129" customWidth="1"/>
    <col min="13569" max="13569" width="2.42578125" style="129" bestFit="1" customWidth="1"/>
    <col min="13570" max="13570" width="8.5703125" style="129" customWidth="1"/>
    <col min="13571" max="13571" width="12.42578125" style="129" customWidth="1"/>
    <col min="13572" max="13572" width="2.140625" style="129" customWidth="1"/>
    <col min="13573" max="13573" width="9.42578125" style="129" customWidth="1"/>
    <col min="13574" max="13818" width="11" style="129"/>
    <col min="13819" max="13819" width="46.7109375" style="129" bestFit="1" customWidth="1"/>
    <col min="13820" max="13820" width="11.85546875" style="129" customWidth="1"/>
    <col min="13821" max="13821" width="12.42578125" style="129" customWidth="1"/>
    <col min="13822" max="13822" width="12.5703125" style="129" customWidth="1"/>
    <col min="13823" max="13823" width="11.7109375" style="129" customWidth="1"/>
    <col min="13824" max="13824" width="10.7109375" style="129" customWidth="1"/>
    <col min="13825" max="13825" width="2.42578125" style="129" bestFit="1" customWidth="1"/>
    <col min="13826" max="13826" width="8.5703125" style="129" customWidth="1"/>
    <col min="13827" max="13827" width="12.42578125" style="129" customWidth="1"/>
    <col min="13828" max="13828" width="2.140625" style="129" customWidth="1"/>
    <col min="13829" max="13829" width="9.42578125" style="129" customWidth="1"/>
    <col min="13830" max="14074" width="11" style="129"/>
    <col min="14075" max="14075" width="46.7109375" style="129" bestFit="1" customWidth="1"/>
    <col min="14076" max="14076" width="11.85546875" style="129" customWidth="1"/>
    <col min="14077" max="14077" width="12.42578125" style="129" customWidth="1"/>
    <col min="14078" max="14078" width="12.5703125" style="129" customWidth="1"/>
    <col min="14079" max="14079" width="11.7109375" style="129" customWidth="1"/>
    <col min="14080" max="14080" width="10.7109375" style="129" customWidth="1"/>
    <col min="14081" max="14081" width="2.42578125" style="129" bestFit="1" customWidth="1"/>
    <col min="14082" max="14082" width="8.5703125" style="129" customWidth="1"/>
    <col min="14083" max="14083" width="12.42578125" style="129" customWidth="1"/>
    <col min="14084" max="14084" width="2.140625" style="129" customWidth="1"/>
    <col min="14085" max="14085" width="9.42578125" style="129" customWidth="1"/>
    <col min="14086" max="14330" width="11" style="129"/>
    <col min="14331" max="14331" width="46.7109375" style="129" bestFit="1" customWidth="1"/>
    <col min="14332" max="14332" width="11.85546875" style="129" customWidth="1"/>
    <col min="14333" max="14333" width="12.42578125" style="129" customWidth="1"/>
    <col min="14334" max="14334" width="12.5703125" style="129" customWidth="1"/>
    <col min="14335" max="14335" width="11.7109375" style="129" customWidth="1"/>
    <col min="14336" max="14336" width="10.7109375" style="129" customWidth="1"/>
    <col min="14337" max="14337" width="2.42578125" style="129" bestFit="1" customWidth="1"/>
    <col min="14338" max="14338" width="8.5703125" style="129" customWidth="1"/>
    <col min="14339" max="14339" width="12.42578125" style="129" customWidth="1"/>
    <col min="14340" max="14340" width="2.140625" style="129" customWidth="1"/>
    <col min="14341" max="14341" width="9.42578125" style="129" customWidth="1"/>
    <col min="14342" max="14586" width="11" style="129"/>
    <col min="14587" max="14587" width="46.7109375" style="129" bestFit="1" customWidth="1"/>
    <col min="14588" max="14588" width="11.85546875" style="129" customWidth="1"/>
    <col min="14589" max="14589" width="12.42578125" style="129" customWidth="1"/>
    <col min="14590" max="14590" width="12.5703125" style="129" customWidth="1"/>
    <col min="14591" max="14591" width="11.7109375" style="129" customWidth="1"/>
    <col min="14592" max="14592" width="10.7109375" style="129" customWidth="1"/>
    <col min="14593" max="14593" width="2.42578125" style="129" bestFit="1" customWidth="1"/>
    <col min="14594" max="14594" width="8.5703125" style="129" customWidth="1"/>
    <col min="14595" max="14595" width="12.42578125" style="129" customWidth="1"/>
    <col min="14596" max="14596" width="2.140625" style="129" customWidth="1"/>
    <col min="14597" max="14597" width="9.42578125" style="129" customWidth="1"/>
    <col min="14598" max="14842" width="11" style="129"/>
    <col min="14843" max="14843" width="46.7109375" style="129" bestFit="1" customWidth="1"/>
    <col min="14844" max="14844" width="11.85546875" style="129" customWidth="1"/>
    <col min="14845" max="14845" width="12.42578125" style="129" customWidth="1"/>
    <col min="14846" max="14846" width="12.5703125" style="129" customWidth="1"/>
    <col min="14847" max="14847" width="11.7109375" style="129" customWidth="1"/>
    <col min="14848" max="14848" width="10.7109375" style="129" customWidth="1"/>
    <col min="14849" max="14849" width="2.42578125" style="129" bestFit="1" customWidth="1"/>
    <col min="14850" max="14850" width="8.5703125" style="129" customWidth="1"/>
    <col min="14851" max="14851" width="12.42578125" style="129" customWidth="1"/>
    <col min="14852" max="14852" width="2.140625" style="129" customWidth="1"/>
    <col min="14853" max="14853" width="9.42578125" style="129" customWidth="1"/>
    <col min="14854" max="15098" width="11" style="129"/>
    <col min="15099" max="15099" width="46.7109375" style="129" bestFit="1" customWidth="1"/>
    <col min="15100" max="15100" width="11.85546875" style="129" customWidth="1"/>
    <col min="15101" max="15101" width="12.42578125" style="129" customWidth="1"/>
    <col min="15102" max="15102" width="12.5703125" style="129" customWidth="1"/>
    <col min="15103" max="15103" width="11.7109375" style="129" customWidth="1"/>
    <col min="15104" max="15104" width="10.7109375" style="129" customWidth="1"/>
    <col min="15105" max="15105" width="2.42578125" style="129" bestFit="1" customWidth="1"/>
    <col min="15106" max="15106" width="8.5703125" style="129" customWidth="1"/>
    <col min="15107" max="15107" width="12.42578125" style="129" customWidth="1"/>
    <col min="15108" max="15108" width="2.140625" style="129" customWidth="1"/>
    <col min="15109" max="15109" width="9.42578125" style="129" customWidth="1"/>
    <col min="15110" max="15354" width="11" style="129"/>
    <col min="15355" max="15355" width="46.7109375" style="129" bestFit="1" customWidth="1"/>
    <col min="15356" max="15356" width="11.85546875" style="129" customWidth="1"/>
    <col min="15357" max="15357" width="12.42578125" style="129" customWidth="1"/>
    <col min="15358" max="15358" width="12.5703125" style="129" customWidth="1"/>
    <col min="15359" max="15359" width="11.7109375" style="129" customWidth="1"/>
    <col min="15360" max="15360" width="10.7109375" style="129" customWidth="1"/>
    <col min="15361" max="15361" width="2.42578125" style="129" bestFit="1" customWidth="1"/>
    <col min="15362" max="15362" width="8.5703125" style="129" customWidth="1"/>
    <col min="15363" max="15363" width="12.42578125" style="129" customWidth="1"/>
    <col min="15364" max="15364" width="2.140625" style="129" customWidth="1"/>
    <col min="15365" max="15365" width="9.42578125" style="129" customWidth="1"/>
    <col min="15366" max="15610" width="11" style="129"/>
    <col min="15611" max="15611" width="46.7109375" style="129" bestFit="1" customWidth="1"/>
    <col min="15612" max="15612" width="11.85546875" style="129" customWidth="1"/>
    <col min="15613" max="15613" width="12.42578125" style="129" customWidth="1"/>
    <col min="15614" max="15614" width="12.5703125" style="129" customWidth="1"/>
    <col min="15615" max="15615" width="11.7109375" style="129" customWidth="1"/>
    <col min="15616" max="15616" width="10.7109375" style="129" customWidth="1"/>
    <col min="15617" max="15617" width="2.42578125" style="129" bestFit="1" customWidth="1"/>
    <col min="15618" max="15618" width="8.5703125" style="129" customWidth="1"/>
    <col min="15619" max="15619" width="12.42578125" style="129" customWidth="1"/>
    <col min="15620" max="15620" width="2.140625" style="129" customWidth="1"/>
    <col min="15621" max="15621" width="9.42578125" style="129" customWidth="1"/>
    <col min="15622" max="15866" width="11" style="129"/>
    <col min="15867" max="15867" width="46.7109375" style="129" bestFit="1" customWidth="1"/>
    <col min="15868" max="15868" width="11.85546875" style="129" customWidth="1"/>
    <col min="15869" max="15869" width="12.42578125" style="129" customWidth="1"/>
    <col min="15870" max="15870" width="12.5703125" style="129" customWidth="1"/>
    <col min="15871" max="15871" width="11.7109375" style="129" customWidth="1"/>
    <col min="15872" max="15872" width="10.7109375" style="129" customWidth="1"/>
    <col min="15873" max="15873" width="2.42578125" style="129" bestFit="1" customWidth="1"/>
    <col min="15874" max="15874" width="8.5703125" style="129" customWidth="1"/>
    <col min="15875" max="15875" width="12.42578125" style="129" customWidth="1"/>
    <col min="15876" max="15876" width="2.140625" style="129" customWidth="1"/>
    <col min="15877" max="15877" width="9.42578125" style="129" customWidth="1"/>
    <col min="15878" max="16122" width="11" style="129"/>
    <col min="16123" max="16123" width="46.7109375" style="129" bestFit="1" customWidth="1"/>
    <col min="16124" max="16124" width="11.85546875" style="129" customWidth="1"/>
    <col min="16125" max="16125" width="12.42578125" style="129" customWidth="1"/>
    <col min="16126" max="16126" width="12.5703125" style="129" customWidth="1"/>
    <col min="16127" max="16127" width="11.7109375" style="129" customWidth="1"/>
    <col min="16128" max="16128" width="10.7109375" style="129" customWidth="1"/>
    <col min="16129" max="16129" width="2.42578125" style="129" bestFit="1" customWidth="1"/>
    <col min="16130" max="16130" width="8.5703125" style="129" customWidth="1"/>
    <col min="16131" max="16131" width="12.42578125" style="129" customWidth="1"/>
    <col min="16132" max="16132" width="2.140625" style="129" customWidth="1"/>
    <col min="16133" max="16133" width="9.42578125" style="129" customWidth="1"/>
    <col min="16134" max="16384" width="11" style="129"/>
  </cols>
  <sheetData>
    <row r="1" spans="1:25" s="130" customFormat="1" ht="17.100000000000001" customHeight="1">
      <c r="A1" s="2526" t="s">
        <v>396</v>
      </c>
      <c r="B1" s="2526"/>
      <c r="C1" s="2526"/>
      <c r="D1" s="2526"/>
      <c r="E1" s="2526"/>
      <c r="F1" s="2526"/>
      <c r="G1" s="2526"/>
      <c r="H1" s="2526"/>
      <c r="I1" s="2526"/>
    </row>
    <row r="2" spans="1:25" s="130" customFormat="1" ht="17.100000000000001" customHeight="1">
      <c r="A2" s="2545" t="s">
        <v>116</v>
      </c>
      <c r="B2" s="2545"/>
      <c r="C2" s="2545"/>
      <c r="D2" s="2545"/>
      <c r="E2" s="2545"/>
      <c r="F2" s="2545"/>
      <c r="G2" s="2545"/>
      <c r="H2" s="2545"/>
      <c r="I2" s="2545"/>
    </row>
    <row r="3" spans="1:25" s="130" customFormat="1" ht="17.100000000000001" customHeight="1">
      <c r="A3" s="2545" t="s">
        <v>291</v>
      </c>
      <c r="B3" s="2545"/>
      <c r="C3" s="2545"/>
      <c r="D3" s="2545"/>
      <c r="E3" s="2545"/>
      <c r="F3" s="2545"/>
      <c r="G3" s="2545"/>
      <c r="H3" s="2545"/>
      <c r="I3" s="2545"/>
    </row>
    <row r="4" spans="1:25" s="130" customFormat="1" ht="17.100000000000001" customHeight="1" thickBot="1">
      <c r="B4" s="132"/>
      <c r="C4" s="132"/>
      <c r="D4" s="132"/>
      <c r="E4" s="132"/>
      <c r="H4" s="2528" t="s">
        <v>1</v>
      </c>
      <c r="I4" s="2528"/>
    </row>
    <row r="5" spans="1:25" s="130" customFormat="1" ht="20.25" customHeight="1" thickTop="1">
      <c r="A5" s="2552" t="s">
        <v>46</v>
      </c>
      <c r="B5" s="2543">
        <v>2018</v>
      </c>
      <c r="C5" s="2544"/>
      <c r="D5" s="2543">
        <v>2019</v>
      </c>
      <c r="E5" s="2544"/>
      <c r="F5" s="2555" t="s">
        <v>289</v>
      </c>
      <c r="G5" s="2555"/>
      <c r="H5" s="2555"/>
      <c r="I5" s="2556"/>
    </row>
    <row r="6" spans="1:25" s="130" customFormat="1" ht="15.75">
      <c r="A6" s="2553"/>
      <c r="B6" s="2541" t="s">
        <v>395</v>
      </c>
      <c r="C6" s="2541" t="s">
        <v>287</v>
      </c>
      <c r="D6" s="2541" t="s">
        <v>286</v>
      </c>
      <c r="E6" s="2541" t="s">
        <v>285</v>
      </c>
      <c r="F6" s="2557" t="s">
        <v>44</v>
      </c>
      <c r="G6" s="2557"/>
      <c r="H6" s="2557" t="s">
        <v>56</v>
      </c>
      <c r="I6" s="2558"/>
    </row>
    <row r="7" spans="1:25" s="130" customFormat="1" ht="15.75">
      <c r="A7" s="2554"/>
      <c r="B7" s="2559"/>
      <c r="C7" s="2559"/>
      <c r="D7" s="2559"/>
      <c r="E7" s="2559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5" s="130" customFormat="1" ht="24.75" customHeight="1">
      <c r="A8" s="244" t="s">
        <v>388</v>
      </c>
      <c r="B8" s="172">
        <v>2459219.0023951069</v>
      </c>
      <c r="C8" s="172">
        <v>2594466.1426822827</v>
      </c>
      <c r="D8" s="172">
        <v>2843055.0963897933</v>
      </c>
      <c r="E8" s="172">
        <v>2970166.2850240637</v>
      </c>
      <c r="F8" s="172">
        <v>135247.14028717577</v>
      </c>
      <c r="G8" s="281">
        <v>5.499597236173539</v>
      </c>
      <c r="H8" s="172">
        <v>127111.18863427034</v>
      </c>
      <c r="I8" s="166">
        <v>4.470936521620013</v>
      </c>
      <c r="K8" s="214"/>
      <c r="N8" s="214"/>
      <c r="O8" s="214"/>
      <c r="P8" s="214"/>
      <c r="Q8" s="214"/>
      <c r="R8" s="215"/>
      <c r="S8" s="215"/>
      <c r="T8" s="215"/>
      <c r="U8" s="215"/>
      <c r="V8" s="215"/>
      <c r="W8" s="215"/>
      <c r="X8" s="215"/>
      <c r="Y8" s="215"/>
    </row>
    <row r="9" spans="1:25" s="130" customFormat="1" ht="24.75" customHeight="1">
      <c r="A9" s="162" t="s">
        <v>387</v>
      </c>
      <c r="B9" s="161">
        <v>248045.5914463581</v>
      </c>
      <c r="C9" s="161">
        <v>247416.7117232763</v>
      </c>
      <c r="D9" s="161">
        <v>301610.61525849032</v>
      </c>
      <c r="E9" s="161">
        <v>259815.11666557871</v>
      </c>
      <c r="F9" s="161">
        <v>-628.87972308180179</v>
      </c>
      <c r="G9" s="277">
        <v>-0.25353392471714309</v>
      </c>
      <c r="H9" s="161">
        <v>-41795.498592911608</v>
      </c>
      <c r="I9" s="276">
        <v>-13.857436203659967</v>
      </c>
      <c r="K9" s="214"/>
      <c r="N9" s="214"/>
      <c r="O9" s="214"/>
      <c r="P9" s="214"/>
      <c r="Q9" s="214"/>
      <c r="R9" s="215"/>
      <c r="S9" s="215"/>
      <c r="T9" s="215"/>
      <c r="U9" s="215"/>
      <c r="V9" s="215"/>
      <c r="W9" s="215"/>
      <c r="X9" s="215"/>
      <c r="Y9" s="215"/>
    </row>
    <row r="10" spans="1:25" s="130" customFormat="1" ht="24.75" customHeight="1">
      <c r="A10" s="162" t="s">
        <v>383</v>
      </c>
      <c r="B10" s="161">
        <v>231602.4162012403</v>
      </c>
      <c r="C10" s="161">
        <v>224164.44860936937</v>
      </c>
      <c r="D10" s="161">
        <v>284093.24732641137</v>
      </c>
      <c r="E10" s="161">
        <v>237440.75975702135</v>
      </c>
      <c r="F10" s="161">
        <v>-7437.9675918709254</v>
      </c>
      <c r="G10" s="277">
        <v>-3.2115241774541956</v>
      </c>
      <c r="H10" s="161">
        <v>-46652.48756939001</v>
      </c>
      <c r="I10" s="276">
        <v>-16.421540465475491</v>
      </c>
      <c r="K10" s="214"/>
      <c r="N10" s="214"/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s="130" customFormat="1" ht="24.75" customHeight="1">
      <c r="A11" s="162" t="s">
        <v>382</v>
      </c>
      <c r="B11" s="161">
        <v>16443.1752451178</v>
      </c>
      <c r="C11" s="161">
        <v>23252.26311390692</v>
      </c>
      <c r="D11" s="161">
        <v>17517.367932078949</v>
      </c>
      <c r="E11" s="161">
        <v>22374.356908557365</v>
      </c>
      <c r="F11" s="161">
        <v>6809.08786878912</v>
      </c>
      <c r="G11" s="277">
        <v>41.409811470633265</v>
      </c>
      <c r="H11" s="161">
        <v>4856.9889764784166</v>
      </c>
      <c r="I11" s="276">
        <v>27.726705263659962</v>
      </c>
      <c r="K11" s="214"/>
      <c r="N11" s="214"/>
      <c r="O11" s="214"/>
      <c r="P11" s="214"/>
      <c r="Q11" s="214"/>
      <c r="R11" s="215"/>
      <c r="S11" s="215"/>
      <c r="T11" s="215"/>
      <c r="U11" s="215"/>
      <c r="V11" s="215"/>
      <c r="W11" s="215"/>
      <c r="X11" s="215"/>
      <c r="Y11" s="215"/>
    </row>
    <row r="12" spans="1:25" s="130" customFormat="1" ht="24.75" customHeight="1">
      <c r="A12" s="162" t="s">
        <v>386</v>
      </c>
      <c r="B12" s="161">
        <v>811666.99283683905</v>
      </c>
      <c r="C12" s="161">
        <v>834438.96869301586</v>
      </c>
      <c r="D12" s="161">
        <v>901296.09611689521</v>
      </c>
      <c r="E12" s="161">
        <v>928012.78599233145</v>
      </c>
      <c r="F12" s="161">
        <v>22771.97585617681</v>
      </c>
      <c r="G12" s="277">
        <v>2.8055811135779947</v>
      </c>
      <c r="H12" s="161">
        <v>26716.689875436248</v>
      </c>
      <c r="I12" s="276">
        <v>2.9642522574480541</v>
      </c>
      <c r="K12" s="214"/>
      <c r="N12" s="214"/>
      <c r="O12" s="214"/>
      <c r="P12" s="214"/>
      <c r="Q12" s="214"/>
      <c r="R12" s="215"/>
      <c r="S12" s="215"/>
      <c r="T12" s="215"/>
      <c r="U12" s="215"/>
      <c r="V12" s="215"/>
      <c r="W12" s="215"/>
      <c r="X12" s="215"/>
      <c r="Y12" s="215"/>
    </row>
    <row r="13" spans="1:25" s="130" customFormat="1" ht="24.75" customHeight="1">
      <c r="A13" s="162" t="s">
        <v>383</v>
      </c>
      <c r="B13" s="161">
        <v>801283.47031188535</v>
      </c>
      <c r="C13" s="161">
        <v>823349.63084634894</v>
      </c>
      <c r="D13" s="161">
        <v>890065.12745440053</v>
      </c>
      <c r="E13" s="161">
        <v>916195.27728613676</v>
      </c>
      <c r="F13" s="161">
        <v>22066.16053446359</v>
      </c>
      <c r="G13" s="277">
        <v>2.7538519577690437</v>
      </c>
      <c r="H13" s="161">
        <v>26130.149831736227</v>
      </c>
      <c r="I13" s="276">
        <v>2.9357570615611963</v>
      </c>
      <c r="K13" s="214"/>
      <c r="N13" s="214"/>
      <c r="O13" s="214"/>
      <c r="P13" s="214"/>
      <c r="Q13" s="214"/>
      <c r="R13" s="215"/>
      <c r="S13" s="215"/>
      <c r="T13" s="215"/>
      <c r="U13" s="215"/>
      <c r="V13" s="215"/>
      <c r="W13" s="215"/>
      <c r="X13" s="215"/>
      <c r="Y13" s="215"/>
    </row>
    <row r="14" spans="1:25" s="130" customFormat="1" ht="24.75" customHeight="1">
      <c r="A14" s="162" t="s">
        <v>382</v>
      </c>
      <c r="B14" s="161">
        <v>10383.522524953687</v>
      </c>
      <c r="C14" s="161">
        <v>11089.337846666893</v>
      </c>
      <c r="D14" s="161">
        <v>11230.968662494673</v>
      </c>
      <c r="E14" s="161">
        <v>11817.508706194658</v>
      </c>
      <c r="F14" s="161">
        <v>705.81532171320578</v>
      </c>
      <c r="G14" s="277">
        <v>6.7974554879328286</v>
      </c>
      <c r="H14" s="161">
        <v>586.54004369998438</v>
      </c>
      <c r="I14" s="276">
        <v>5.2225240878706138</v>
      </c>
      <c r="K14" s="214"/>
      <c r="N14" s="214"/>
      <c r="O14" s="214"/>
      <c r="P14" s="214"/>
      <c r="Q14" s="214"/>
      <c r="R14" s="215"/>
      <c r="S14" s="215"/>
      <c r="T14" s="215"/>
      <c r="U14" s="215"/>
      <c r="V14" s="215"/>
      <c r="W14" s="215"/>
      <c r="X14" s="215"/>
      <c r="Y14" s="215"/>
    </row>
    <row r="15" spans="1:25" s="130" customFormat="1" ht="24.75" customHeight="1">
      <c r="A15" s="162" t="s">
        <v>385</v>
      </c>
      <c r="B15" s="161">
        <v>1068861.4960766386</v>
      </c>
      <c r="C15" s="161">
        <v>1205736.2222085188</v>
      </c>
      <c r="D15" s="161">
        <v>1280459.5477409549</v>
      </c>
      <c r="E15" s="161">
        <v>1413062.4734949595</v>
      </c>
      <c r="F15" s="161">
        <v>136874.72613188019</v>
      </c>
      <c r="G15" s="277">
        <v>12.805655983894299</v>
      </c>
      <c r="H15" s="161">
        <v>132602.92575400462</v>
      </c>
      <c r="I15" s="276">
        <v>10.355885587166634</v>
      </c>
      <c r="K15" s="214"/>
      <c r="N15" s="214"/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s="130" customFormat="1" ht="24.75" customHeight="1">
      <c r="A16" s="162" t="s">
        <v>383</v>
      </c>
      <c r="B16" s="161">
        <v>1033978.77574484</v>
      </c>
      <c r="C16" s="161">
        <v>1177198.22302283</v>
      </c>
      <c r="D16" s="161">
        <v>1247792.4636853249</v>
      </c>
      <c r="E16" s="161">
        <v>1387255.5884503678</v>
      </c>
      <c r="F16" s="161">
        <v>143219.44727798994</v>
      </c>
      <c r="G16" s="277">
        <v>13.851294691694221</v>
      </c>
      <c r="H16" s="161">
        <v>139463.12476504291</v>
      </c>
      <c r="I16" s="276">
        <v>11.176788514425063</v>
      </c>
      <c r="K16" s="214"/>
      <c r="N16" s="214"/>
      <c r="O16" s="214"/>
      <c r="P16" s="214"/>
      <c r="Q16" s="214"/>
      <c r="R16" s="215"/>
      <c r="S16" s="215"/>
      <c r="T16" s="215"/>
      <c r="U16" s="215"/>
      <c r="V16" s="215"/>
      <c r="W16" s="215"/>
      <c r="X16" s="215"/>
      <c r="Y16" s="215"/>
    </row>
    <row r="17" spans="1:25" s="130" customFormat="1" ht="24.75" customHeight="1">
      <c r="A17" s="162" t="s">
        <v>382</v>
      </c>
      <c r="B17" s="161">
        <v>34882.720331798628</v>
      </c>
      <c r="C17" s="161">
        <v>28537.999185688728</v>
      </c>
      <c r="D17" s="161">
        <v>32667.084055630032</v>
      </c>
      <c r="E17" s="161">
        <v>25806.885044591629</v>
      </c>
      <c r="F17" s="161">
        <v>-6344.7211461098996</v>
      </c>
      <c r="G17" s="277">
        <v>-18.188722340918279</v>
      </c>
      <c r="H17" s="161">
        <v>-6860.1990110384031</v>
      </c>
      <c r="I17" s="276">
        <v>-21.000340891632405</v>
      </c>
      <c r="K17" s="214"/>
      <c r="N17" s="214"/>
      <c r="O17" s="214"/>
      <c r="P17" s="214"/>
      <c r="Q17" s="214"/>
      <c r="R17" s="215"/>
      <c r="S17" s="215"/>
      <c r="T17" s="215"/>
      <c r="U17" s="215"/>
      <c r="V17" s="215"/>
      <c r="W17" s="215"/>
      <c r="X17" s="215"/>
      <c r="Y17" s="215"/>
    </row>
    <row r="18" spans="1:25" s="130" customFormat="1" ht="24.75" customHeight="1">
      <c r="A18" s="162" t="s">
        <v>384</v>
      </c>
      <c r="B18" s="161">
        <v>308478.9886331298</v>
      </c>
      <c r="C18" s="161">
        <v>283635.05948897835</v>
      </c>
      <c r="D18" s="161">
        <v>336437.16726928944</v>
      </c>
      <c r="E18" s="161">
        <v>343013.02682312037</v>
      </c>
      <c r="F18" s="161">
        <v>-24843.929144151451</v>
      </c>
      <c r="G18" s="277">
        <v>-8.0536860076710202</v>
      </c>
      <c r="H18" s="161">
        <v>6575.859553830931</v>
      </c>
      <c r="I18" s="276">
        <v>1.9545579958374555</v>
      </c>
      <c r="K18" s="214"/>
      <c r="N18" s="214"/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s="130" customFormat="1" ht="24.75" customHeight="1">
      <c r="A19" s="162" t="s">
        <v>383</v>
      </c>
      <c r="B19" s="161">
        <v>293013.03497543302</v>
      </c>
      <c r="C19" s="161">
        <v>262373.86751519999</v>
      </c>
      <c r="D19" s="161">
        <v>313372.14601840323</v>
      </c>
      <c r="E19" s="161">
        <v>310187.61353827</v>
      </c>
      <c r="F19" s="161">
        <v>-30639.167460233031</v>
      </c>
      <c r="G19" s="277">
        <v>-10.456588548288268</v>
      </c>
      <c r="H19" s="161">
        <v>-3184.5324801332317</v>
      </c>
      <c r="I19" s="276">
        <v>-1.0162142744959266</v>
      </c>
      <c r="K19" s="214"/>
      <c r="N19" s="214"/>
      <c r="O19" s="214"/>
      <c r="P19" s="214"/>
      <c r="Q19" s="214"/>
      <c r="R19" s="215"/>
      <c r="S19" s="215"/>
      <c r="T19" s="215"/>
      <c r="U19" s="215"/>
      <c r="V19" s="215"/>
      <c r="W19" s="215"/>
      <c r="X19" s="215"/>
      <c r="Y19" s="215"/>
    </row>
    <row r="20" spans="1:25" s="130" customFormat="1" ht="24.75" customHeight="1">
      <c r="A20" s="162" t="s">
        <v>382</v>
      </c>
      <c r="B20" s="161">
        <v>15465.9536576968</v>
      </c>
      <c r="C20" s="161">
        <v>21261.191973778354</v>
      </c>
      <c r="D20" s="161">
        <v>23065.021250886191</v>
      </c>
      <c r="E20" s="161">
        <v>32825.41328485035</v>
      </c>
      <c r="F20" s="161">
        <v>5795.2383160815534</v>
      </c>
      <c r="G20" s="277">
        <v>37.470940650319932</v>
      </c>
      <c r="H20" s="161">
        <v>9760.3920339641591</v>
      </c>
      <c r="I20" s="276">
        <v>42.316856888172829</v>
      </c>
      <c r="K20" s="214"/>
      <c r="N20" s="214"/>
      <c r="O20" s="214"/>
      <c r="P20" s="214"/>
      <c r="Q20" s="214"/>
      <c r="R20" s="215"/>
      <c r="S20" s="215"/>
      <c r="T20" s="215"/>
      <c r="U20" s="215"/>
      <c r="V20" s="215"/>
      <c r="W20" s="215"/>
      <c r="X20" s="215"/>
      <c r="Y20" s="215"/>
    </row>
    <row r="21" spans="1:25" s="130" customFormat="1" ht="24.75" customHeight="1">
      <c r="A21" s="162" t="s">
        <v>381</v>
      </c>
      <c r="B21" s="161">
        <v>22165.933402141487</v>
      </c>
      <c r="C21" s="161">
        <v>23239.180568493503</v>
      </c>
      <c r="D21" s="161">
        <v>23251.670004163498</v>
      </c>
      <c r="E21" s="161">
        <v>26262.882048073498</v>
      </c>
      <c r="F21" s="161">
        <v>1073.2471663520155</v>
      </c>
      <c r="G21" s="277">
        <v>4.8418767072914122</v>
      </c>
      <c r="H21" s="161">
        <v>3011.2120439099999</v>
      </c>
      <c r="I21" s="276">
        <v>12.950519439553396</v>
      </c>
      <c r="K21" s="214"/>
      <c r="N21" s="214"/>
      <c r="O21" s="214"/>
      <c r="P21" s="214"/>
      <c r="Q21" s="214"/>
      <c r="R21" s="215"/>
      <c r="S21" s="215"/>
      <c r="T21" s="215"/>
      <c r="U21" s="215"/>
      <c r="V21" s="215"/>
      <c r="W21" s="215"/>
      <c r="X21" s="215"/>
      <c r="Y21" s="215"/>
    </row>
    <row r="22" spans="1:25" s="130" customFormat="1" ht="24.75" customHeight="1">
      <c r="A22" s="244" t="s">
        <v>380</v>
      </c>
      <c r="B22" s="172">
        <v>11776.912134099999</v>
      </c>
      <c r="C22" s="172">
        <v>15794.019847759999</v>
      </c>
      <c r="D22" s="172">
        <v>21304.211624439999</v>
      </c>
      <c r="E22" s="172">
        <v>17103.51748011</v>
      </c>
      <c r="F22" s="172">
        <v>4017.1077136599997</v>
      </c>
      <c r="G22" s="281">
        <v>34.110025343812168</v>
      </c>
      <c r="H22" s="172">
        <v>-4200.6941443299984</v>
      </c>
      <c r="I22" s="166">
        <v>-19.717670000569278</v>
      </c>
      <c r="K22" s="214"/>
      <c r="N22" s="214"/>
      <c r="O22" s="214"/>
      <c r="P22" s="214"/>
      <c r="Q22" s="214"/>
      <c r="R22" s="215"/>
      <c r="S22" s="215"/>
      <c r="T22" s="215"/>
      <c r="U22" s="215"/>
      <c r="V22" s="215"/>
      <c r="W22" s="215"/>
      <c r="X22" s="215"/>
      <c r="Y22" s="215"/>
    </row>
    <row r="23" spans="1:25" s="130" customFormat="1" ht="24.75" customHeight="1">
      <c r="A23" s="244" t="s">
        <v>379</v>
      </c>
      <c r="B23" s="172">
        <v>0</v>
      </c>
      <c r="C23" s="172">
        <v>1725</v>
      </c>
      <c r="D23" s="172">
        <v>3298.5</v>
      </c>
      <c r="E23" s="172">
        <v>5673</v>
      </c>
      <c r="F23" s="172">
        <v>1725</v>
      </c>
      <c r="G23" s="281"/>
      <c r="H23" s="172">
        <v>2374.5</v>
      </c>
      <c r="I23" s="166">
        <v>71.987266939517951</v>
      </c>
      <c r="K23" s="214"/>
      <c r="N23" s="214"/>
      <c r="O23" s="214"/>
      <c r="P23" s="214"/>
      <c r="Q23" s="214"/>
      <c r="R23" s="215"/>
      <c r="S23" s="215"/>
      <c r="T23" s="215"/>
      <c r="U23" s="215"/>
      <c r="V23" s="215"/>
      <c r="W23" s="215"/>
      <c r="X23" s="215"/>
      <c r="Y23" s="215"/>
    </row>
    <row r="24" spans="1:25" s="130" customFormat="1" ht="24.75" customHeight="1">
      <c r="A24" s="311" t="s">
        <v>378</v>
      </c>
      <c r="B24" s="172">
        <v>598235.27005524887</v>
      </c>
      <c r="C24" s="172">
        <v>692367.97156088555</v>
      </c>
      <c r="D24" s="172">
        <v>744268.02874023863</v>
      </c>
      <c r="E24" s="172">
        <v>807249.19411913841</v>
      </c>
      <c r="F24" s="172">
        <v>94132.70150563668</v>
      </c>
      <c r="G24" s="281">
        <v>15.735063814766928</v>
      </c>
      <c r="H24" s="172">
        <v>62981.165378899779</v>
      </c>
      <c r="I24" s="166">
        <v>8.4621618754070127</v>
      </c>
      <c r="K24" s="214"/>
      <c r="N24" s="214"/>
      <c r="O24" s="214"/>
      <c r="P24" s="214"/>
      <c r="Q24" s="214"/>
      <c r="R24" s="215"/>
      <c r="S24" s="215"/>
      <c r="T24" s="215"/>
      <c r="U24" s="215"/>
      <c r="V24" s="215"/>
      <c r="W24" s="215"/>
      <c r="X24" s="215"/>
      <c r="Y24" s="215"/>
    </row>
    <row r="25" spans="1:25" s="130" customFormat="1" ht="24.75" customHeight="1">
      <c r="A25" s="278" t="s">
        <v>377</v>
      </c>
      <c r="B25" s="161">
        <v>231457.61601306006</v>
      </c>
      <c r="C25" s="161">
        <v>236788.90251617008</v>
      </c>
      <c r="D25" s="161">
        <v>252260.30439159164</v>
      </c>
      <c r="E25" s="161">
        <v>260426.12488039161</v>
      </c>
      <c r="F25" s="161">
        <v>5331.2865031100227</v>
      </c>
      <c r="G25" s="277">
        <v>2.3033532423531069</v>
      </c>
      <c r="H25" s="161">
        <v>8165.8204887999746</v>
      </c>
      <c r="I25" s="276">
        <v>3.2370612207475626</v>
      </c>
      <c r="K25" s="214"/>
      <c r="N25" s="214"/>
      <c r="O25" s="214"/>
      <c r="P25" s="214"/>
      <c r="Q25" s="214"/>
      <c r="R25" s="215"/>
      <c r="S25" s="215"/>
      <c r="T25" s="215"/>
      <c r="U25" s="215"/>
      <c r="V25" s="215"/>
      <c r="W25" s="215"/>
      <c r="X25" s="215"/>
      <c r="Y25" s="215"/>
    </row>
    <row r="26" spans="1:25" s="130" customFormat="1" ht="24.75" customHeight="1">
      <c r="A26" s="278" t="s">
        <v>376</v>
      </c>
      <c r="B26" s="161">
        <v>132712.53411730868</v>
      </c>
      <c r="C26" s="161">
        <v>203348.24516596826</v>
      </c>
      <c r="D26" s="161">
        <v>177623.90740654635</v>
      </c>
      <c r="E26" s="161">
        <v>228451.22733107331</v>
      </c>
      <c r="F26" s="161">
        <v>70635.711048659578</v>
      </c>
      <c r="G26" s="277">
        <v>53.224596695759352</v>
      </c>
      <c r="H26" s="161">
        <v>50827.319924526964</v>
      </c>
      <c r="I26" s="276">
        <v>28.615134452702463</v>
      </c>
      <c r="K26" s="214"/>
      <c r="N26" s="214"/>
      <c r="O26" s="214"/>
      <c r="P26" s="214"/>
      <c r="Q26" s="214"/>
      <c r="R26" s="215"/>
      <c r="S26" s="215"/>
      <c r="T26" s="215"/>
      <c r="U26" s="215"/>
      <c r="V26" s="215"/>
      <c r="W26" s="215"/>
      <c r="X26" s="215"/>
      <c r="Y26" s="215"/>
    </row>
    <row r="27" spans="1:25" s="130" customFormat="1" ht="24.75" customHeight="1">
      <c r="A27" s="278" t="s">
        <v>391</v>
      </c>
      <c r="B27" s="161">
        <v>12312.37</v>
      </c>
      <c r="C27" s="161">
        <v>14082.365000000002</v>
      </c>
      <c r="D27" s="161">
        <v>26917.305459656291</v>
      </c>
      <c r="E27" s="161">
        <v>39957.745561685806</v>
      </c>
      <c r="F27" s="161">
        <v>1769.9950000000008</v>
      </c>
      <c r="G27" s="277">
        <v>14.375745693152503</v>
      </c>
      <c r="H27" s="161">
        <v>13040.440102029515</v>
      </c>
      <c r="I27" s="276">
        <v>48.44630574770774</v>
      </c>
      <c r="K27" s="214"/>
      <c r="N27" s="214"/>
      <c r="O27" s="214"/>
      <c r="P27" s="214"/>
      <c r="Q27" s="214"/>
      <c r="R27" s="215"/>
      <c r="S27" s="215"/>
      <c r="T27" s="215"/>
      <c r="U27" s="215"/>
      <c r="V27" s="215"/>
      <c r="W27" s="215"/>
      <c r="X27" s="215"/>
      <c r="Y27" s="215"/>
    </row>
    <row r="28" spans="1:25" s="130" customFormat="1" ht="24.75" customHeight="1">
      <c r="A28" s="278" t="s">
        <v>374</v>
      </c>
      <c r="B28" s="161">
        <v>221752.74992488005</v>
      </c>
      <c r="C28" s="161">
        <v>238148.45887874722</v>
      </c>
      <c r="D28" s="161">
        <v>287466.51148244436</v>
      </c>
      <c r="E28" s="161">
        <v>278414.09634598781</v>
      </c>
      <c r="F28" s="161">
        <v>16395.708953867172</v>
      </c>
      <c r="G28" s="277">
        <v>7.3936891242256557</v>
      </c>
      <c r="H28" s="161">
        <v>-9052.4151364565478</v>
      </c>
      <c r="I28" s="276">
        <v>-3.1490329394453238</v>
      </c>
      <c r="K28" s="214"/>
      <c r="N28" s="214"/>
      <c r="O28" s="214"/>
      <c r="P28" s="214"/>
      <c r="Q28" s="214"/>
      <c r="R28" s="215"/>
      <c r="S28" s="215"/>
      <c r="T28" s="215"/>
      <c r="U28" s="215"/>
      <c r="V28" s="215"/>
      <c r="W28" s="215"/>
      <c r="X28" s="215"/>
      <c r="Y28" s="215"/>
    </row>
    <row r="29" spans="1:25" s="130" customFormat="1" ht="24.75" customHeight="1">
      <c r="A29" s="244" t="s">
        <v>373</v>
      </c>
      <c r="B29" s="172">
        <v>3069231.184584456</v>
      </c>
      <c r="C29" s="172">
        <v>3304353.1340909284</v>
      </c>
      <c r="D29" s="172">
        <v>3611925.836754472</v>
      </c>
      <c r="E29" s="172">
        <v>3800191.9966233121</v>
      </c>
      <c r="F29" s="172">
        <v>235121.94950647233</v>
      </c>
      <c r="G29" s="281">
        <v>7.6606138595032398</v>
      </c>
      <c r="H29" s="172">
        <v>188266.15986884013</v>
      </c>
      <c r="I29" s="166">
        <v>5.2123484362017898</v>
      </c>
      <c r="K29" s="214"/>
      <c r="N29" s="214"/>
      <c r="O29" s="214"/>
      <c r="P29" s="214"/>
      <c r="Q29" s="214"/>
      <c r="R29" s="215"/>
      <c r="S29" s="215"/>
      <c r="T29" s="215"/>
      <c r="U29" s="215"/>
      <c r="V29" s="215"/>
      <c r="W29" s="215"/>
      <c r="X29" s="215"/>
      <c r="Y29" s="215"/>
    </row>
    <row r="30" spans="1:25" s="130" customFormat="1" ht="24.75" customHeight="1">
      <c r="A30" s="310" t="s">
        <v>372</v>
      </c>
      <c r="B30" s="172">
        <v>367746.54132730607</v>
      </c>
      <c r="C30" s="172">
        <v>322066.28171599674</v>
      </c>
      <c r="D30" s="172">
        <v>375666.92368773429</v>
      </c>
      <c r="E30" s="172">
        <v>354247.43966366374</v>
      </c>
      <c r="F30" s="172">
        <v>-45680.259611309331</v>
      </c>
      <c r="G30" s="281">
        <v>-12.421669404812281</v>
      </c>
      <c r="H30" s="172">
        <v>-21419.484024070553</v>
      </c>
      <c r="I30" s="166">
        <v>-5.7017221036673105</v>
      </c>
      <c r="K30" s="214"/>
      <c r="N30" s="214"/>
      <c r="O30" s="214"/>
      <c r="P30" s="214"/>
      <c r="Q30" s="214"/>
      <c r="R30" s="215"/>
      <c r="S30" s="215"/>
      <c r="T30" s="215"/>
      <c r="U30" s="215"/>
      <c r="V30" s="215"/>
      <c r="W30" s="215"/>
      <c r="X30" s="215"/>
      <c r="Y30" s="215"/>
    </row>
    <row r="31" spans="1:25" s="130" customFormat="1" ht="24.75" customHeight="1">
      <c r="A31" s="162" t="s">
        <v>371</v>
      </c>
      <c r="B31" s="161">
        <v>63741.362749070016</v>
      </c>
      <c r="C31" s="161">
        <v>57430.977443199998</v>
      </c>
      <c r="D31" s="161">
        <v>72159.935084076991</v>
      </c>
      <c r="E31" s="161">
        <v>70580.077466600007</v>
      </c>
      <c r="F31" s="161">
        <v>-6310.3853058700188</v>
      </c>
      <c r="G31" s="277">
        <v>-9.8999849292712003</v>
      </c>
      <c r="H31" s="161">
        <v>-1579.8576174769842</v>
      </c>
      <c r="I31" s="276">
        <v>-2.1893833685357622</v>
      </c>
      <c r="K31" s="214"/>
      <c r="N31" s="214"/>
      <c r="O31" s="214"/>
      <c r="P31" s="214"/>
      <c r="Q31" s="214"/>
      <c r="R31" s="215"/>
      <c r="S31" s="215"/>
      <c r="T31" s="215"/>
      <c r="U31" s="215"/>
      <c r="V31" s="215"/>
      <c r="W31" s="215"/>
      <c r="X31" s="215"/>
      <c r="Y31" s="215"/>
    </row>
    <row r="32" spans="1:25" s="130" customFormat="1" ht="24.75" customHeight="1">
      <c r="A32" s="162" t="s">
        <v>394</v>
      </c>
      <c r="B32" s="161">
        <v>191080.57552753005</v>
      </c>
      <c r="C32" s="161">
        <v>122003.47416474998</v>
      </c>
      <c r="D32" s="161">
        <v>165897.07678064995</v>
      </c>
      <c r="E32" s="161">
        <v>140134.56845053</v>
      </c>
      <c r="F32" s="161">
        <v>-69077.101362780071</v>
      </c>
      <c r="G32" s="277">
        <v>-36.150771040998748</v>
      </c>
      <c r="H32" s="161">
        <v>-25762.508330119948</v>
      </c>
      <c r="I32" s="276">
        <v>-15.529211743847229</v>
      </c>
      <c r="K32" s="214"/>
      <c r="N32" s="214"/>
      <c r="O32" s="214"/>
      <c r="P32" s="214"/>
      <c r="Q32" s="214"/>
      <c r="R32" s="215"/>
      <c r="S32" s="215"/>
      <c r="T32" s="215"/>
      <c r="U32" s="215"/>
      <c r="V32" s="215"/>
      <c r="W32" s="215"/>
      <c r="X32" s="215"/>
      <c r="Y32" s="215"/>
    </row>
    <row r="33" spans="1:25" s="130" customFormat="1" ht="24.75" customHeight="1">
      <c r="A33" s="162" t="s">
        <v>369</v>
      </c>
      <c r="B33" s="161">
        <v>2500.5275552140006</v>
      </c>
      <c r="C33" s="161">
        <v>3750.1787707874996</v>
      </c>
      <c r="D33" s="161">
        <v>2552.0113124837503</v>
      </c>
      <c r="E33" s="161">
        <v>3867.6756246000004</v>
      </c>
      <c r="F33" s="161">
        <v>1249.651215573499</v>
      </c>
      <c r="G33" s="277">
        <v>49.975502688133794</v>
      </c>
      <c r="H33" s="161">
        <v>1315.6643121162501</v>
      </c>
      <c r="I33" s="276">
        <v>51.554015676982914</v>
      </c>
      <c r="K33" s="214"/>
      <c r="N33" s="214"/>
      <c r="O33" s="214"/>
      <c r="P33" s="214"/>
      <c r="Q33" s="214"/>
      <c r="R33" s="215"/>
      <c r="S33" s="215"/>
      <c r="T33" s="215"/>
      <c r="U33" s="215"/>
      <c r="V33" s="215"/>
      <c r="W33" s="215"/>
      <c r="X33" s="215"/>
      <c r="Y33" s="215"/>
    </row>
    <row r="34" spans="1:25" s="130" customFormat="1" ht="24.75" customHeight="1">
      <c r="A34" s="162" t="s">
        <v>368</v>
      </c>
      <c r="B34" s="161">
        <v>110388.910695492</v>
      </c>
      <c r="C34" s="161">
        <v>138635.40253725927</v>
      </c>
      <c r="D34" s="161">
        <v>134982.85571052361</v>
      </c>
      <c r="E34" s="161">
        <v>139376.99812193378</v>
      </c>
      <c r="F34" s="161">
        <v>28246.491841767274</v>
      </c>
      <c r="G34" s="277">
        <v>25.588160680093374</v>
      </c>
      <c r="H34" s="161">
        <v>4394.1424114101683</v>
      </c>
      <c r="I34" s="276">
        <v>3.2553337149968073</v>
      </c>
      <c r="K34" s="214"/>
      <c r="N34" s="214"/>
      <c r="O34" s="214"/>
      <c r="P34" s="214"/>
      <c r="Q34" s="214"/>
      <c r="R34" s="215"/>
      <c r="S34" s="215"/>
      <c r="T34" s="215"/>
      <c r="U34" s="215"/>
      <c r="V34" s="215"/>
      <c r="W34" s="215"/>
      <c r="X34" s="215"/>
      <c r="Y34" s="215"/>
    </row>
    <row r="35" spans="1:25" s="130" customFormat="1" ht="24.75" customHeight="1">
      <c r="A35" s="162" t="s">
        <v>367</v>
      </c>
      <c r="B35" s="161">
        <v>35.1648</v>
      </c>
      <c r="C35" s="161">
        <v>246.24879999999999</v>
      </c>
      <c r="D35" s="161">
        <v>75.044799999999995</v>
      </c>
      <c r="E35" s="161">
        <v>288.12</v>
      </c>
      <c r="F35" s="161">
        <v>211.084</v>
      </c>
      <c r="G35" s="277">
        <v>600.27072527072528</v>
      </c>
      <c r="H35" s="161">
        <v>213.0752</v>
      </c>
      <c r="I35" s="276">
        <v>283.93066541585824</v>
      </c>
      <c r="K35" s="214"/>
      <c r="N35" s="214"/>
      <c r="O35" s="214"/>
      <c r="P35" s="214"/>
      <c r="Q35" s="214"/>
      <c r="R35" s="215"/>
      <c r="S35" s="215"/>
      <c r="T35" s="215"/>
      <c r="U35" s="215"/>
      <c r="V35" s="215"/>
      <c r="W35" s="215"/>
      <c r="X35" s="215"/>
      <c r="Y35" s="215"/>
    </row>
    <row r="36" spans="1:25" s="130" customFormat="1" ht="24.75" customHeight="1">
      <c r="A36" s="310" t="s">
        <v>366</v>
      </c>
      <c r="B36" s="172">
        <v>2428141.6815322544</v>
      </c>
      <c r="C36" s="172">
        <v>2678300.2746238583</v>
      </c>
      <c r="D36" s="172">
        <v>2884954.3773671617</v>
      </c>
      <c r="E36" s="172">
        <v>3094912.1664706925</v>
      </c>
      <c r="F36" s="172">
        <v>250158.59309160383</v>
      </c>
      <c r="G36" s="281">
        <v>10.302471021120306</v>
      </c>
      <c r="H36" s="172">
        <v>209957.78910353081</v>
      </c>
      <c r="I36" s="166">
        <v>7.2776814340870226</v>
      </c>
      <c r="K36" s="214"/>
      <c r="N36" s="214"/>
      <c r="O36" s="214"/>
      <c r="P36" s="214"/>
      <c r="Q36" s="214"/>
      <c r="R36" s="215"/>
      <c r="S36" s="215"/>
      <c r="T36" s="215"/>
      <c r="U36" s="215"/>
      <c r="V36" s="215"/>
      <c r="W36" s="215"/>
      <c r="X36" s="215"/>
      <c r="Y36" s="215"/>
    </row>
    <row r="37" spans="1:25" s="130" customFormat="1" ht="24.75" customHeight="1">
      <c r="A37" s="162" t="s">
        <v>365</v>
      </c>
      <c r="B37" s="161">
        <v>275863.5</v>
      </c>
      <c r="C37" s="161">
        <v>291383.5</v>
      </c>
      <c r="D37" s="161">
        <v>354888.19999999995</v>
      </c>
      <c r="E37" s="161">
        <v>356702.2</v>
      </c>
      <c r="F37" s="161">
        <v>15520</v>
      </c>
      <c r="G37" s="277">
        <v>5.6259708152763963</v>
      </c>
      <c r="H37" s="161">
        <v>1814.0000000000582</v>
      </c>
      <c r="I37" s="276">
        <v>0.51114689076730602</v>
      </c>
      <c r="K37" s="214"/>
      <c r="N37" s="214"/>
      <c r="O37" s="214"/>
      <c r="P37" s="214"/>
      <c r="Q37" s="214"/>
      <c r="R37" s="215"/>
      <c r="S37" s="215"/>
      <c r="T37" s="215"/>
      <c r="U37" s="215"/>
      <c r="V37" s="215"/>
      <c r="W37" s="215"/>
      <c r="X37" s="215"/>
      <c r="Y37" s="215"/>
    </row>
    <row r="38" spans="1:25" s="130" customFormat="1" ht="24.75" customHeight="1">
      <c r="A38" s="164" t="s">
        <v>364</v>
      </c>
      <c r="B38" s="161">
        <v>9631.5403532540004</v>
      </c>
      <c r="C38" s="161">
        <v>9767.7612069624993</v>
      </c>
      <c r="D38" s="161">
        <v>9244.066105844</v>
      </c>
      <c r="E38" s="161">
        <v>9446.3793829390015</v>
      </c>
      <c r="F38" s="161">
        <v>136.22085370849891</v>
      </c>
      <c r="G38" s="277">
        <v>1.4143205418069698</v>
      </c>
      <c r="H38" s="161">
        <v>202.31327709500147</v>
      </c>
      <c r="I38" s="276">
        <v>2.1885745382878774</v>
      </c>
      <c r="K38" s="214"/>
      <c r="N38" s="214"/>
      <c r="O38" s="214"/>
      <c r="P38" s="214"/>
      <c r="Q38" s="214"/>
      <c r="R38" s="215"/>
      <c r="S38" s="215"/>
      <c r="T38" s="215"/>
      <c r="U38" s="215"/>
      <c r="V38" s="215"/>
      <c r="W38" s="215"/>
      <c r="X38" s="215"/>
      <c r="Y38" s="215"/>
    </row>
    <row r="39" spans="1:25" s="130" customFormat="1" ht="24.75" customHeight="1">
      <c r="A39" s="280" t="s">
        <v>363</v>
      </c>
      <c r="B39" s="161">
        <v>22577.21356132576</v>
      </c>
      <c r="C39" s="161">
        <v>24396.084553164015</v>
      </c>
      <c r="D39" s="161">
        <v>33159.908688721393</v>
      </c>
      <c r="E39" s="161">
        <v>32747.537788854941</v>
      </c>
      <c r="F39" s="161">
        <v>1818.8709918382556</v>
      </c>
      <c r="G39" s="277">
        <v>8.0562244180297746</v>
      </c>
      <c r="H39" s="161">
        <v>-412.37089986645151</v>
      </c>
      <c r="I39" s="276">
        <v>-1.2435827364226437</v>
      </c>
      <c r="K39" s="214"/>
      <c r="N39" s="214"/>
      <c r="O39" s="214"/>
      <c r="P39" s="214"/>
      <c r="Q39" s="214"/>
      <c r="R39" s="215"/>
      <c r="S39" s="215"/>
      <c r="T39" s="215"/>
      <c r="U39" s="215"/>
      <c r="V39" s="215"/>
      <c r="W39" s="215"/>
      <c r="X39" s="215"/>
      <c r="Y39" s="215"/>
    </row>
    <row r="40" spans="1:25" s="130" customFormat="1" ht="24.75" customHeight="1">
      <c r="A40" s="279" t="s">
        <v>362</v>
      </c>
      <c r="B40" s="161">
        <v>1047.4796596799999</v>
      </c>
      <c r="C40" s="161">
        <v>1034.8407929499999</v>
      </c>
      <c r="D40" s="161">
        <v>1029.5113906699999</v>
      </c>
      <c r="E40" s="161">
        <v>1011.5264885700001</v>
      </c>
      <c r="F40" s="161">
        <v>-12.638866730000018</v>
      </c>
      <c r="G40" s="277">
        <v>-1.2065978191749454</v>
      </c>
      <c r="H40" s="161">
        <v>-17.984902099999772</v>
      </c>
      <c r="I40" s="276">
        <v>-1.7469357078502363</v>
      </c>
      <c r="K40" s="214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</row>
    <row r="41" spans="1:25" s="130" customFormat="1" ht="24.75" customHeight="1">
      <c r="A41" s="162" t="s">
        <v>361</v>
      </c>
      <c r="B41" s="161">
        <v>21529.733901645759</v>
      </c>
      <c r="C41" s="161">
        <v>23361.243760214016</v>
      </c>
      <c r="D41" s="161">
        <v>32130.397298051394</v>
      </c>
      <c r="E41" s="161">
        <v>31736.011300284939</v>
      </c>
      <c r="F41" s="161">
        <v>1831.5098585682572</v>
      </c>
      <c r="G41" s="277">
        <v>8.5068857187698654</v>
      </c>
      <c r="H41" s="161">
        <v>-394.38599776645424</v>
      </c>
      <c r="I41" s="276">
        <v>-1.2274544696973682</v>
      </c>
      <c r="K41" s="214"/>
      <c r="N41" s="214"/>
      <c r="O41" s="214"/>
      <c r="P41" s="214"/>
      <c r="Q41" s="214"/>
      <c r="R41" s="215"/>
      <c r="S41" s="215"/>
      <c r="T41" s="215"/>
      <c r="U41" s="215"/>
      <c r="V41" s="215"/>
      <c r="W41" s="215"/>
      <c r="X41" s="215"/>
      <c r="Y41" s="215"/>
    </row>
    <row r="42" spans="1:25" s="130" customFormat="1" ht="24.75" customHeight="1">
      <c r="A42" s="164" t="s">
        <v>360</v>
      </c>
      <c r="B42" s="161">
        <v>2119961.7499762247</v>
      </c>
      <c r="C42" s="161">
        <v>2352697.4529300816</v>
      </c>
      <c r="D42" s="161">
        <v>2487561.2092345762</v>
      </c>
      <c r="E42" s="161">
        <v>2695916.5849580783</v>
      </c>
      <c r="F42" s="161">
        <v>232735.7029538569</v>
      </c>
      <c r="G42" s="277">
        <v>10.978297271470442</v>
      </c>
      <c r="H42" s="161">
        <v>208355.37572350213</v>
      </c>
      <c r="I42" s="276">
        <v>8.3758894032446012</v>
      </c>
      <c r="K42" s="214"/>
      <c r="N42" s="214"/>
      <c r="O42" s="214"/>
      <c r="P42" s="214"/>
      <c r="Q42" s="214"/>
      <c r="R42" s="215"/>
      <c r="S42" s="215"/>
      <c r="T42" s="215"/>
      <c r="U42" s="215"/>
      <c r="V42" s="215"/>
      <c r="W42" s="215"/>
      <c r="X42" s="215"/>
      <c r="Y42" s="215"/>
    </row>
    <row r="43" spans="1:25" s="130" customFormat="1" ht="24.75" customHeight="1">
      <c r="A43" s="164" t="s">
        <v>359</v>
      </c>
      <c r="B43" s="161">
        <v>2090479.080886045</v>
      </c>
      <c r="C43" s="161">
        <v>2294584.3891870268</v>
      </c>
      <c r="D43" s="161">
        <v>2456591.8244974143</v>
      </c>
      <c r="E43" s="161">
        <v>2631998.3874427471</v>
      </c>
      <c r="F43" s="161">
        <v>204105.30830098176</v>
      </c>
      <c r="G43" s="277">
        <v>9.7635661685010593</v>
      </c>
      <c r="H43" s="161">
        <v>175406.56294533284</v>
      </c>
      <c r="I43" s="276">
        <v>7.1402404419064887</v>
      </c>
      <c r="K43" s="214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</row>
    <row r="44" spans="1:25" s="130" customFormat="1" ht="24.75" customHeight="1">
      <c r="A44" s="162" t="s">
        <v>358</v>
      </c>
      <c r="B44" s="161">
        <v>29482.669090179654</v>
      </c>
      <c r="C44" s="161">
        <v>58113.063743054721</v>
      </c>
      <c r="D44" s="161">
        <v>30969.384737161705</v>
      </c>
      <c r="E44" s="161">
        <v>63918.19751533107</v>
      </c>
      <c r="F44" s="161">
        <v>28630.394652875068</v>
      </c>
      <c r="G44" s="277">
        <v>97.109235820211168</v>
      </c>
      <c r="H44" s="161">
        <v>32948.812778169362</v>
      </c>
      <c r="I44" s="276">
        <v>106.39156398426101</v>
      </c>
      <c r="K44" s="214"/>
      <c r="N44" s="214"/>
      <c r="O44" s="214"/>
      <c r="P44" s="214"/>
      <c r="Q44" s="214"/>
      <c r="R44" s="215"/>
      <c r="S44" s="215"/>
      <c r="T44" s="215"/>
      <c r="U44" s="215"/>
      <c r="V44" s="215"/>
      <c r="W44" s="215"/>
      <c r="X44" s="215"/>
      <c r="Y44" s="215"/>
    </row>
    <row r="45" spans="1:25" s="130" customFormat="1" ht="24.75" customHeight="1">
      <c r="A45" s="278" t="s">
        <v>357</v>
      </c>
      <c r="B45" s="161">
        <v>107.67764145000001</v>
      </c>
      <c r="C45" s="161">
        <v>55.475933650000002</v>
      </c>
      <c r="D45" s="161">
        <v>100.99333802</v>
      </c>
      <c r="E45" s="161">
        <v>99.464340820000018</v>
      </c>
      <c r="F45" s="161">
        <v>-52.201707800000008</v>
      </c>
      <c r="G45" s="277">
        <v>-48.479616656759525</v>
      </c>
      <c r="H45" s="161">
        <v>-1.5289971999999779</v>
      </c>
      <c r="I45" s="276">
        <v>-1.51395847486216</v>
      </c>
      <c r="K45" s="214"/>
      <c r="N45" s="214"/>
      <c r="O45" s="214"/>
      <c r="P45" s="214"/>
      <c r="Q45" s="214"/>
      <c r="R45" s="215"/>
      <c r="S45" s="215"/>
      <c r="T45" s="215"/>
      <c r="U45" s="215"/>
      <c r="V45" s="215"/>
      <c r="W45" s="215"/>
      <c r="X45" s="215"/>
      <c r="Y45" s="215"/>
    </row>
    <row r="46" spans="1:25" s="130" customFormat="1" ht="24.75" customHeight="1">
      <c r="A46" s="309" t="s">
        <v>356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281"/>
      <c r="H46" s="172">
        <v>0</v>
      </c>
      <c r="I46" s="166"/>
      <c r="K46" s="214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</row>
    <row r="47" spans="1:25" s="130" customFormat="1" ht="20.25" customHeight="1" thickBot="1">
      <c r="A47" s="308" t="s">
        <v>355</v>
      </c>
      <c r="B47" s="307">
        <v>273342.97761719179</v>
      </c>
      <c r="C47" s="306">
        <v>303986.57482669735</v>
      </c>
      <c r="D47" s="304">
        <v>351304.53000108077</v>
      </c>
      <c r="E47" s="304">
        <v>351032.38669125969</v>
      </c>
      <c r="F47" s="304">
        <v>30643.597209505562</v>
      </c>
      <c r="G47" s="305">
        <v>11.210676592694821</v>
      </c>
      <c r="H47" s="304">
        <v>-272.14330982108368</v>
      </c>
      <c r="I47" s="303">
        <v>-7.7466496039845095E-2</v>
      </c>
      <c r="K47" s="214"/>
      <c r="N47" s="214"/>
      <c r="O47" s="214"/>
      <c r="P47" s="214"/>
      <c r="Q47" s="214"/>
      <c r="R47" s="215"/>
      <c r="S47" s="215"/>
      <c r="T47" s="215"/>
      <c r="U47" s="215"/>
      <c r="V47" s="215"/>
      <c r="W47" s="215"/>
      <c r="X47" s="215"/>
      <c r="Y47" s="215"/>
    </row>
    <row r="48" spans="1:25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6" width="12.7109375" style="130" customWidth="1"/>
    <col min="7" max="7" width="8.5703125" style="130" customWidth="1"/>
    <col min="8" max="8" width="12.5703125" style="130" customWidth="1"/>
    <col min="9" max="9" width="9.42578125" style="130" customWidth="1"/>
    <col min="10" max="252" width="11" style="129"/>
    <col min="253" max="253" width="46.7109375" style="129" bestFit="1" customWidth="1"/>
    <col min="254" max="254" width="11.85546875" style="129" customWidth="1"/>
    <col min="255" max="255" width="12.42578125" style="129" customWidth="1"/>
    <col min="256" max="256" width="12.5703125" style="129" customWidth="1"/>
    <col min="257" max="257" width="11.7109375" style="129" customWidth="1"/>
    <col min="258" max="258" width="10.7109375" style="129" customWidth="1"/>
    <col min="259" max="259" width="2.42578125" style="129" bestFit="1" customWidth="1"/>
    <col min="260" max="260" width="8.5703125" style="129" customWidth="1"/>
    <col min="261" max="261" width="12.42578125" style="129" customWidth="1"/>
    <col min="262" max="262" width="2.140625" style="129" customWidth="1"/>
    <col min="263" max="263" width="9.42578125" style="129" customWidth="1"/>
    <col min="264" max="508" width="11" style="129"/>
    <col min="509" max="509" width="46.7109375" style="129" bestFit="1" customWidth="1"/>
    <col min="510" max="510" width="11.85546875" style="129" customWidth="1"/>
    <col min="511" max="511" width="12.42578125" style="129" customWidth="1"/>
    <col min="512" max="512" width="12.5703125" style="129" customWidth="1"/>
    <col min="513" max="513" width="11.7109375" style="129" customWidth="1"/>
    <col min="514" max="514" width="10.7109375" style="129" customWidth="1"/>
    <col min="515" max="515" width="2.42578125" style="129" bestFit="1" customWidth="1"/>
    <col min="516" max="516" width="8.5703125" style="129" customWidth="1"/>
    <col min="517" max="517" width="12.42578125" style="129" customWidth="1"/>
    <col min="518" max="518" width="2.140625" style="129" customWidth="1"/>
    <col min="519" max="519" width="9.42578125" style="129" customWidth="1"/>
    <col min="520" max="764" width="11" style="129"/>
    <col min="765" max="765" width="46.7109375" style="129" bestFit="1" customWidth="1"/>
    <col min="766" max="766" width="11.85546875" style="129" customWidth="1"/>
    <col min="767" max="767" width="12.42578125" style="129" customWidth="1"/>
    <col min="768" max="768" width="12.5703125" style="129" customWidth="1"/>
    <col min="769" max="769" width="11.7109375" style="129" customWidth="1"/>
    <col min="770" max="770" width="10.7109375" style="129" customWidth="1"/>
    <col min="771" max="771" width="2.42578125" style="129" bestFit="1" customWidth="1"/>
    <col min="772" max="772" width="8.5703125" style="129" customWidth="1"/>
    <col min="773" max="773" width="12.42578125" style="129" customWidth="1"/>
    <col min="774" max="774" width="2.140625" style="129" customWidth="1"/>
    <col min="775" max="775" width="9.42578125" style="129" customWidth="1"/>
    <col min="776" max="1020" width="11" style="129"/>
    <col min="1021" max="1021" width="46.7109375" style="129" bestFit="1" customWidth="1"/>
    <col min="1022" max="1022" width="11.85546875" style="129" customWidth="1"/>
    <col min="1023" max="1023" width="12.42578125" style="129" customWidth="1"/>
    <col min="1024" max="1024" width="12.5703125" style="129" customWidth="1"/>
    <col min="1025" max="1025" width="11.7109375" style="129" customWidth="1"/>
    <col min="1026" max="1026" width="10.7109375" style="129" customWidth="1"/>
    <col min="1027" max="1027" width="2.42578125" style="129" bestFit="1" customWidth="1"/>
    <col min="1028" max="1028" width="8.5703125" style="129" customWidth="1"/>
    <col min="1029" max="1029" width="12.42578125" style="129" customWidth="1"/>
    <col min="1030" max="1030" width="2.140625" style="129" customWidth="1"/>
    <col min="1031" max="1031" width="9.42578125" style="129" customWidth="1"/>
    <col min="1032" max="1276" width="11" style="129"/>
    <col min="1277" max="1277" width="46.7109375" style="129" bestFit="1" customWidth="1"/>
    <col min="1278" max="1278" width="11.85546875" style="129" customWidth="1"/>
    <col min="1279" max="1279" width="12.42578125" style="129" customWidth="1"/>
    <col min="1280" max="1280" width="12.5703125" style="129" customWidth="1"/>
    <col min="1281" max="1281" width="11.7109375" style="129" customWidth="1"/>
    <col min="1282" max="1282" width="10.7109375" style="129" customWidth="1"/>
    <col min="1283" max="1283" width="2.42578125" style="129" bestFit="1" customWidth="1"/>
    <col min="1284" max="1284" width="8.5703125" style="129" customWidth="1"/>
    <col min="1285" max="1285" width="12.42578125" style="129" customWidth="1"/>
    <col min="1286" max="1286" width="2.140625" style="129" customWidth="1"/>
    <col min="1287" max="1287" width="9.42578125" style="129" customWidth="1"/>
    <col min="1288" max="1532" width="11" style="129"/>
    <col min="1533" max="1533" width="46.7109375" style="129" bestFit="1" customWidth="1"/>
    <col min="1534" max="1534" width="11.85546875" style="129" customWidth="1"/>
    <col min="1535" max="1535" width="12.42578125" style="129" customWidth="1"/>
    <col min="1536" max="1536" width="12.5703125" style="129" customWidth="1"/>
    <col min="1537" max="1537" width="11.7109375" style="129" customWidth="1"/>
    <col min="1538" max="1538" width="10.7109375" style="129" customWidth="1"/>
    <col min="1539" max="1539" width="2.42578125" style="129" bestFit="1" customWidth="1"/>
    <col min="1540" max="1540" width="8.5703125" style="129" customWidth="1"/>
    <col min="1541" max="1541" width="12.42578125" style="129" customWidth="1"/>
    <col min="1542" max="1542" width="2.140625" style="129" customWidth="1"/>
    <col min="1543" max="1543" width="9.42578125" style="129" customWidth="1"/>
    <col min="1544" max="1788" width="11" style="129"/>
    <col min="1789" max="1789" width="46.7109375" style="129" bestFit="1" customWidth="1"/>
    <col min="1790" max="1790" width="11.85546875" style="129" customWidth="1"/>
    <col min="1791" max="1791" width="12.42578125" style="129" customWidth="1"/>
    <col min="1792" max="1792" width="12.5703125" style="129" customWidth="1"/>
    <col min="1793" max="1793" width="11.7109375" style="129" customWidth="1"/>
    <col min="1794" max="1794" width="10.7109375" style="129" customWidth="1"/>
    <col min="1795" max="1795" width="2.42578125" style="129" bestFit="1" customWidth="1"/>
    <col min="1796" max="1796" width="8.5703125" style="129" customWidth="1"/>
    <col min="1797" max="1797" width="12.42578125" style="129" customWidth="1"/>
    <col min="1798" max="1798" width="2.140625" style="129" customWidth="1"/>
    <col min="1799" max="1799" width="9.42578125" style="129" customWidth="1"/>
    <col min="1800" max="2044" width="11" style="129"/>
    <col min="2045" max="2045" width="46.7109375" style="129" bestFit="1" customWidth="1"/>
    <col min="2046" max="2046" width="11.85546875" style="129" customWidth="1"/>
    <col min="2047" max="2047" width="12.42578125" style="129" customWidth="1"/>
    <col min="2048" max="2048" width="12.5703125" style="129" customWidth="1"/>
    <col min="2049" max="2049" width="11.7109375" style="129" customWidth="1"/>
    <col min="2050" max="2050" width="10.7109375" style="129" customWidth="1"/>
    <col min="2051" max="2051" width="2.42578125" style="129" bestFit="1" customWidth="1"/>
    <col min="2052" max="2052" width="8.5703125" style="129" customWidth="1"/>
    <col min="2053" max="2053" width="12.42578125" style="129" customWidth="1"/>
    <col min="2054" max="2054" width="2.140625" style="129" customWidth="1"/>
    <col min="2055" max="2055" width="9.42578125" style="129" customWidth="1"/>
    <col min="2056" max="2300" width="11" style="129"/>
    <col min="2301" max="2301" width="46.7109375" style="129" bestFit="1" customWidth="1"/>
    <col min="2302" max="2302" width="11.85546875" style="129" customWidth="1"/>
    <col min="2303" max="2303" width="12.42578125" style="129" customWidth="1"/>
    <col min="2304" max="2304" width="12.5703125" style="129" customWidth="1"/>
    <col min="2305" max="2305" width="11.7109375" style="129" customWidth="1"/>
    <col min="2306" max="2306" width="10.7109375" style="129" customWidth="1"/>
    <col min="2307" max="2307" width="2.42578125" style="129" bestFit="1" customWidth="1"/>
    <col min="2308" max="2308" width="8.5703125" style="129" customWidth="1"/>
    <col min="2309" max="2309" width="12.42578125" style="129" customWidth="1"/>
    <col min="2310" max="2310" width="2.140625" style="129" customWidth="1"/>
    <col min="2311" max="2311" width="9.42578125" style="129" customWidth="1"/>
    <col min="2312" max="2556" width="11" style="129"/>
    <col min="2557" max="2557" width="46.7109375" style="129" bestFit="1" customWidth="1"/>
    <col min="2558" max="2558" width="11.85546875" style="129" customWidth="1"/>
    <col min="2559" max="2559" width="12.42578125" style="129" customWidth="1"/>
    <col min="2560" max="2560" width="12.5703125" style="129" customWidth="1"/>
    <col min="2561" max="2561" width="11.7109375" style="129" customWidth="1"/>
    <col min="2562" max="2562" width="10.7109375" style="129" customWidth="1"/>
    <col min="2563" max="2563" width="2.42578125" style="129" bestFit="1" customWidth="1"/>
    <col min="2564" max="2564" width="8.5703125" style="129" customWidth="1"/>
    <col min="2565" max="2565" width="12.42578125" style="129" customWidth="1"/>
    <col min="2566" max="2566" width="2.140625" style="129" customWidth="1"/>
    <col min="2567" max="2567" width="9.42578125" style="129" customWidth="1"/>
    <col min="2568" max="2812" width="11" style="129"/>
    <col min="2813" max="2813" width="46.7109375" style="129" bestFit="1" customWidth="1"/>
    <col min="2814" max="2814" width="11.85546875" style="129" customWidth="1"/>
    <col min="2815" max="2815" width="12.42578125" style="129" customWidth="1"/>
    <col min="2816" max="2816" width="12.5703125" style="129" customWidth="1"/>
    <col min="2817" max="2817" width="11.7109375" style="129" customWidth="1"/>
    <col min="2818" max="2818" width="10.7109375" style="129" customWidth="1"/>
    <col min="2819" max="2819" width="2.42578125" style="129" bestFit="1" customWidth="1"/>
    <col min="2820" max="2820" width="8.5703125" style="129" customWidth="1"/>
    <col min="2821" max="2821" width="12.42578125" style="129" customWidth="1"/>
    <col min="2822" max="2822" width="2.140625" style="129" customWidth="1"/>
    <col min="2823" max="2823" width="9.42578125" style="129" customWidth="1"/>
    <col min="2824" max="3068" width="11" style="129"/>
    <col min="3069" max="3069" width="46.7109375" style="129" bestFit="1" customWidth="1"/>
    <col min="3070" max="3070" width="11.85546875" style="129" customWidth="1"/>
    <col min="3071" max="3071" width="12.42578125" style="129" customWidth="1"/>
    <col min="3072" max="3072" width="12.5703125" style="129" customWidth="1"/>
    <col min="3073" max="3073" width="11.7109375" style="129" customWidth="1"/>
    <col min="3074" max="3074" width="10.7109375" style="129" customWidth="1"/>
    <col min="3075" max="3075" width="2.42578125" style="129" bestFit="1" customWidth="1"/>
    <col min="3076" max="3076" width="8.5703125" style="129" customWidth="1"/>
    <col min="3077" max="3077" width="12.42578125" style="129" customWidth="1"/>
    <col min="3078" max="3078" width="2.140625" style="129" customWidth="1"/>
    <col min="3079" max="3079" width="9.42578125" style="129" customWidth="1"/>
    <col min="3080" max="3324" width="11" style="129"/>
    <col min="3325" max="3325" width="46.7109375" style="129" bestFit="1" customWidth="1"/>
    <col min="3326" max="3326" width="11.85546875" style="129" customWidth="1"/>
    <col min="3327" max="3327" width="12.42578125" style="129" customWidth="1"/>
    <col min="3328" max="3328" width="12.5703125" style="129" customWidth="1"/>
    <col min="3329" max="3329" width="11.7109375" style="129" customWidth="1"/>
    <col min="3330" max="3330" width="10.7109375" style="129" customWidth="1"/>
    <col min="3331" max="3331" width="2.42578125" style="129" bestFit="1" customWidth="1"/>
    <col min="3332" max="3332" width="8.5703125" style="129" customWidth="1"/>
    <col min="3333" max="3333" width="12.42578125" style="129" customWidth="1"/>
    <col min="3334" max="3334" width="2.140625" style="129" customWidth="1"/>
    <col min="3335" max="3335" width="9.42578125" style="129" customWidth="1"/>
    <col min="3336" max="3580" width="11" style="129"/>
    <col min="3581" max="3581" width="46.7109375" style="129" bestFit="1" customWidth="1"/>
    <col min="3582" max="3582" width="11.85546875" style="129" customWidth="1"/>
    <col min="3583" max="3583" width="12.42578125" style="129" customWidth="1"/>
    <col min="3584" max="3584" width="12.5703125" style="129" customWidth="1"/>
    <col min="3585" max="3585" width="11.7109375" style="129" customWidth="1"/>
    <col min="3586" max="3586" width="10.7109375" style="129" customWidth="1"/>
    <col min="3587" max="3587" width="2.42578125" style="129" bestFit="1" customWidth="1"/>
    <col min="3588" max="3588" width="8.5703125" style="129" customWidth="1"/>
    <col min="3589" max="3589" width="12.42578125" style="129" customWidth="1"/>
    <col min="3590" max="3590" width="2.140625" style="129" customWidth="1"/>
    <col min="3591" max="3591" width="9.42578125" style="129" customWidth="1"/>
    <col min="3592" max="3836" width="11" style="129"/>
    <col min="3837" max="3837" width="46.7109375" style="129" bestFit="1" customWidth="1"/>
    <col min="3838" max="3838" width="11.85546875" style="129" customWidth="1"/>
    <col min="3839" max="3839" width="12.42578125" style="129" customWidth="1"/>
    <col min="3840" max="3840" width="12.5703125" style="129" customWidth="1"/>
    <col min="3841" max="3841" width="11.7109375" style="129" customWidth="1"/>
    <col min="3842" max="3842" width="10.7109375" style="129" customWidth="1"/>
    <col min="3843" max="3843" width="2.42578125" style="129" bestFit="1" customWidth="1"/>
    <col min="3844" max="3844" width="8.5703125" style="129" customWidth="1"/>
    <col min="3845" max="3845" width="12.42578125" style="129" customWidth="1"/>
    <col min="3846" max="3846" width="2.140625" style="129" customWidth="1"/>
    <col min="3847" max="3847" width="9.42578125" style="129" customWidth="1"/>
    <col min="3848" max="4092" width="11" style="129"/>
    <col min="4093" max="4093" width="46.7109375" style="129" bestFit="1" customWidth="1"/>
    <col min="4094" max="4094" width="11.85546875" style="129" customWidth="1"/>
    <col min="4095" max="4095" width="12.42578125" style="129" customWidth="1"/>
    <col min="4096" max="4096" width="12.5703125" style="129" customWidth="1"/>
    <col min="4097" max="4097" width="11.7109375" style="129" customWidth="1"/>
    <col min="4098" max="4098" width="10.7109375" style="129" customWidth="1"/>
    <col min="4099" max="4099" width="2.42578125" style="129" bestFit="1" customWidth="1"/>
    <col min="4100" max="4100" width="8.5703125" style="129" customWidth="1"/>
    <col min="4101" max="4101" width="12.42578125" style="129" customWidth="1"/>
    <col min="4102" max="4102" width="2.140625" style="129" customWidth="1"/>
    <col min="4103" max="4103" width="9.42578125" style="129" customWidth="1"/>
    <col min="4104" max="4348" width="11" style="129"/>
    <col min="4349" max="4349" width="46.7109375" style="129" bestFit="1" customWidth="1"/>
    <col min="4350" max="4350" width="11.85546875" style="129" customWidth="1"/>
    <col min="4351" max="4351" width="12.42578125" style="129" customWidth="1"/>
    <col min="4352" max="4352" width="12.5703125" style="129" customWidth="1"/>
    <col min="4353" max="4353" width="11.7109375" style="129" customWidth="1"/>
    <col min="4354" max="4354" width="10.7109375" style="129" customWidth="1"/>
    <col min="4355" max="4355" width="2.42578125" style="129" bestFit="1" customWidth="1"/>
    <col min="4356" max="4356" width="8.5703125" style="129" customWidth="1"/>
    <col min="4357" max="4357" width="12.42578125" style="129" customWidth="1"/>
    <col min="4358" max="4358" width="2.140625" style="129" customWidth="1"/>
    <col min="4359" max="4359" width="9.42578125" style="129" customWidth="1"/>
    <col min="4360" max="4604" width="11" style="129"/>
    <col min="4605" max="4605" width="46.7109375" style="129" bestFit="1" customWidth="1"/>
    <col min="4606" max="4606" width="11.85546875" style="129" customWidth="1"/>
    <col min="4607" max="4607" width="12.42578125" style="129" customWidth="1"/>
    <col min="4608" max="4608" width="12.5703125" style="129" customWidth="1"/>
    <col min="4609" max="4609" width="11.7109375" style="129" customWidth="1"/>
    <col min="4610" max="4610" width="10.7109375" style="129" customWidth="1"/>
    <col min="4611" max="4611" width="2.42578125" style="129" bestFit="1" customWidth="1"/>
    <col min="4612" max="4612" width="8.5703125" style="129" customWidth="1"/>
    <col min="4613" max="4613" width="12.42578125" style="129" customWidth="1"/>
    <col min="4614" max="4614" width="2.140625" style="129" customWidth="1"/>
    <col min="4615" max="4615" width="9.42578125" style="129" customWidth="1"/>
    <col min="4616" max="4860" width="11" style="129"/>
    <col min="4861" max="4861" width="46.7109375" style="129" bestFit="1" customWidth="1"/>
    <col min="4862" max="4862" width="11.85546875" style="129" customWidth="1"/>
    <col min="4863" max="4863" width="12.42578125" style="129" customWidth="1"/>
    <col min="4864" max="4864" width="12.5703125" style="129" customWidth="1"/>
    <col min="4865" max="4865" width="11.7109375" style="129" customWidth="1"/>
    <col min="4866" max="4866" width="10.7109375" style="129" customWidth="1"/>
    <col min="4867" max="4867" width="2.42578125" style="129" bestFit="1" customWidth="1"/>
    <col min="4868" max="4868" width="8.5703125" style="129" customWidth="1"/>
    <col min="4869" max="4869" width="12.42578125" style="129" customWidth="1"/>
    <col min="4870" max="4870" width="2.140625" style="129" customWidth="1"/>
    <col min="4871" max="4871" width="9.42578125" style="129" customWidth="1"/>
    <col min="4872" max="5116" width="11" style="129"/>
    <col min="5117" max="5117" width="46.7109375" style="129" bestFit="1" customWidth="1"/>
    <col min="5118" max="5118" width="11.85546875" style="129" customWidth="1"/>
    <col min="5119" max="5119" width="12.42578125" style="129" customWidth="1"/>
    <col min="5120" max="5120" width="12.5703125" style="129" customWidth="1"/>
    <col min="5121" max="5121" width="11.7109375" style="129" customWidth="1"/>
    <col min="5122" max="5122" width="10.7109375" style="129" customWidth="1"/>
    <col min="5123" max="5123" width="2.42578125" style="129" bestFit="1" customWidth="1"/>
    <col min="5124" max="5124" width="8.5703125" style="129" customWidth="1"/>
    <col min="5125" max="5125" width="12.42578125" style="129" customWidth="1"/>
    <col min="5126" max="5126" width="2.140625" style="129" customWidth="1"/>
    <col min="5127" max="5127" width="9.42578125" style="129" customWidth="1"/>
    <col min="5128" max="5372" width="11" style="129"/>
    <col min="5373" max="5373" width="46.7109375" style="129" bestFit="1" customWidth="1"/>
    <col min="5374" max="5374" width="11.85546875" style="129" customWidth="1"/>
    <col min="5375" max="5375" width="12.42578125" style="129" customWidth="1"/>
    <col min="5376" max="5376" width="12.5703125" style="129" customWidth="1"/>
    <col min="5377" max="5377" width="11.7109375" style="129" customWidth="1"/>
    <col min="5378" max="5378" width="10.7109375" style="129" customWidth="1"/>
    <col min="5379" max="5379" width="2.42578125" style="129" bestFit="1" customWidth="1"/>
    <col min="5380" max="5380" width="8.5703125" style="129" customWidth="1"/>
    <col min="5381" max="5381" width="12.42578125" style="129" customWidth="1"/>
    <col min="5382" max="5382" width="2.140625" style="129" customWidth="1"/>
    <col min="5383" max="5383" width="9.42578125" style="129" customWidth="1"/>
    <col min="5384" max="5628" width="11" style="129"/>
    <col min="5629" max="5629" width="46.7109375" style="129" bestFit="1" customWidth="1"/>
    <col min="5630" max="5630" width="11.85546875" style="129" customWidth="1"/>
    <col min="5631" max="5631" width="12.42578125" style="129" customWidth="1"/>
    <col min="5632" max="5632" width="12.5703125" style="129" customWidth="1"/>
    <col min="5633" max="5633" width="11.7109375" style="129" customWidth="1"/>
    <col min="5634" max="5634" width="10.7109375" style="129" customWidth="1"/>
    <col min="5635" max="5635" width="2.42578125" style="129" bestFit="1" customWidth="1"/>
    <col min="5636" max="5636" width="8.5703125" style="129" customWidth="1"/>
    <col min="5637" max="5637" width="12.42578125" style="129" customWidth="1"/>
    <col min="5638" max="5638" width="2.140625" style="129" customWidth="1"/>
    <col min="5639" max="5639" width="9.42578125" style="129" customWidth="1"/>
    <col min="5640" max="5884" width="11" style="129"/>
    <col min="5885" max="5885" width="46.7109375" style="129" bestFit="1" customWidth="1"/>
    <col min="5886" max="5886" width="11.85546875" style="129" customWidth="1"/>
    <col min="5887" max="5887" width="12.42578125" style="129" customWidth="1"/>
    <col min="5888" max="5888" width="12.5703125" style="129" customWidth="1"/>
    <col min="5889" max="5889" width="11.7109375" style="129" customWidth="1"/>
    <col min="5890" max="5890" width="10.7109375" style="129" customWidth="1"/>
    <col min="5891" max="5891" width="2.42578125" style="129" bestFit="1" customWidth="1"/>
    <col min="5892" max="5892" width="8.5703125" style="129" customWidth="1"/>
    <col min="5893" max="5893" width="12.42578125" style="129" customWidth="1"/>
    <col min="5894" max="5894" width="2.140625" style="129" customWidth="1"/>
    <col min="5895" max="5895" width="9.42578125" style="129" customWidth="1"/>
    <col min="5896" max="6140" width="11" style="129"/>
    <col min="6141" max="6141" width="46.7109375" style="129" bestFit="1" customWidth="1"/>
    <col min="6142" max="6142" width="11.85546875" style="129" customWidth="1"/>
    <col min="6143" max="6143" width="12.42578125" style="129" customWidth="1"/>
    <col min="6144" max="6144" width="12.5703125" style="129" customWidth="1"/>
    <col min="6145" max="6145" width="11.7109375" style="129" customWidth="1"/>
    <col min="6146" max="6146" width="10.7109375" style="129" customWidth="1"/>
    <col min="6147" max="6147" width="2.42578125" style="129" bestFit="1" customWidth="1"/>
    <col min="6148" max="6148" width="8.5703125" style="129" customWidth="1"/>
    <col min="6149" max="6149" width="12.42578125" style="129" customWidth="1"/>
    <col min="6150" max="6150" width="2.140625" style="129" customWidth="1"/>
    <col min="6151" max="6151" width="9.42578125" style="129" customWidth="1"/>
    <col min="6152" max="6396" width="11" style="129"/>
    <col min="6397" max="6397" width="46.7109375" style="129" bestFit="1" customWidth="1"/>
    <col min="6398" max="6398" width="11.85546875" style="129" customWidth="1"/>
    <col min="6399" max="6399" width="12.42578125" style="129" customWidth="1"/>
    <col min="6400" max="6400" width="12.5703125" style="129" customWidth="1"/>
    <col min="6401" max="6401" width="11.7109375" style="129" customWidth="1"/>
    <col min="6402" max="6402" width="10.7109375" style="129" customWidth="1"/>
    <col min="6403" max="6403" width="2.42578125" style="129" bestFit="1" customWidth="1"/>
    <col min="6404" max="6404" width="8.5703125" style="129" customWidth="1"/>
    <col min="6405" max="6405" width="12.42578125" style="129" customWidth="1"/>
    <col min="6406" max="6406" width="2.140625" style="129" customWidth="1"/>
    <col min="6407" max="6407" width="9.42578125" style="129" customWidth="1"/>
    <col min="6408" max="6652" width="11" style="129"/>
    <col min="6653" max="6653" width="46.7109375" style="129" bestFit="1" customWidth="1"/>
    <col min="6654" max="6654" width="11.85546875" style="129" customWidth="1"/>
    <col min="6655" max="6655" width="12.42578125" style="129" customWidth="1"/>
    <col min="6656" max="6656" width="12.5703125" style="129" customWidth="1"/>
    <col min="6657" max="6657" width="11.7109375" style="129" customWidth="1"/>
    <col min="6658" max="6658" width="10.7109375" style="129" customWidth="1"/>
    <col min="6659" max="6659" width="2.42578125" style="129" bestFit="1" customWidth="1"/>
    <col min="6660" max="6660" width="8.5703125" style="129" customWidth="1"/>
    <col min="6661" max="6661" width="12.42578125" style="129" customWidth="1"/>
    <col min="6662" max="6662" width="2.140625" style="129" customWidth="1"/>
    <col min="6663" max="6663" width="9.42578125" style="129" customWidth="1"/>
    <col min="6664" max="6908" width="11" style="129"/>
    <col min="6909" max="6909" width="46.7109375" style="129" bestFit="1" customWidth="1"/>
    <col min="6910" max="6910" width="11.85546875" style="129" customWidth="1"/>
    <col min="6911" max="6911" width="12.42578125" style="129" customWidth="1"/>
    <col min="6912" max="6912" width="12.5703125" style="129" customWidth="1"/>
    <col min="6913" max="6913" width="11.7109375" style="129" customWidth="1"/>
    <col min="6914" max="6914" width="10.7109375" style="129" customWidth="1"/>
    <col min="6915" max="6915" width="2.42578125" style="129" bestFit="1" customWidth="1"/>
    <col min="6916" max="6916" width="8.5703125" style="129" customWidth="1"/>
    <col min="6917" max="6917" width="12.42578125" style="129" customWidth="1"/>
    <col min="6918" max="6918" width="2.140625" style="129" customWidth="1"/>
    <col min="6919" max="6919" width="9.42578125" style="129" customWidth="1"/>
    <col min="6920" max="7164" width="11" style="129"/>
    <col min="7165" max="7165" width="46.7109375" style="129" bestFit="1" customWidth="1"/>
    <col min="7166" max="7166" width="11.85546875" style="129" customWidth="1"/>
    <col min="7167" max="7167" width="12.42578125" style="129" customWidth="1"/>
    <col min="7168" max="7168" width="12.5703125" style="129" customWidth="1"/>
    <col min="7169" max="7169" width="11.7109375" style="129" customWidth="1"/>
    <col min="7170" max="7170" width="10.7109375" style="129" customWidth="1"/>
    <col min="7171" max="7171" width="2.42578125" style="129" bestFit="1" customWidth="1"/>
    <col min="7172" max="7172" width="8.5703125" style="129" customWidth="1"/>
    <col min="7173" max="7173" width="12.42578125" style="129" customWidth="1"/>
    <col min="7174" max="7174" width="2.140625" style="129" customWidth="1"/>
    <col min="7175" max="7175" width="9.42578125" style="129" customWidth="1"/>
    <col min="7176" max="7420" width="11" style="129"/>
    <col min="7421" max="7421" width="46.7109375" style="129" bestFit="1" customWidth="1"/>
    <col min="7422" max="7422" width="11.85546875" style="129" customWidth="1"/>
    <col min="7423" max="7423" width="12.42578125" style="129" customWidth="1"/>
    <col min="7424" max="7424" width="12.5703125" style="129" customWidth="1"/>
    <col min="7425" max="7425" width="11.7109375" style="129" customWidth="1"/>
    <col min="7426" max="7426" width="10.7109375" style="129" customWidth="1"/>
    <col min="7427" max="7427" width="2.42578125" style="129" bestFit="1" customWidth="1"/>
    <col min="7428" max="7428" width="8.5703125" style="129" customWidth="1"/>
    <col min="7429" max="7429" width="12.42578125" style="129" customWidth="1"/>
    <col min="7430" max="7430" width="2.140625" style="129" customWidth="1"/>
    <col min="7431" max="7431" width="9.42578125" style="129" customWidth="1"/>
    <col min="7432" max="7676" width="11" style="129"/>
    <col min="7677" max="7677" width="46.7109375" style="129" bestFit="1" customWidth="1"/>
    <col min="7678" max="7678" width="11.85546875" style="129" customWidth="1"/>
    <col min="7679" max="7679" width="12.42578125" style="129" customWidth="1"/>
    <col min="7680" max="7680" width="12.5703125" style="129" customWidth="1"/>
    <col min="7681" max="7681" width="11.7109375" style="129" customWidth="1"/>
    <col min="7682" max="7682" width="10.7109375" style="129" customWidth="1"/>
    <col min="7683" max="7683" width="2.42578125" style="129" bestFit="1" customWidth="1"/>
    <col min="7684" max="7684" width="8.5703125" style="129" customWidth="1"/>
    <col min="7685" max="7685" width="12.42578125" style="129" customWidth="1"/>
    <col min="7686" max="7686" width="2.140625" style="129" customWidth="1"/>
    <col min="7687" max="7687" width="9.42578125" style="129" customWidth="1"/>
    <col min="7688" max="7932" width="11" style="129"/>
    <col min="7933" max="7933" width="46.7109375" style="129" bestFit="1" customWidth="1"/>
    <col min="7934" max="7934" width="11.85546875" style="129" customWidth="1"/>
    <col min="7935" max="7935" width="12.42578125" style="129" customWidth="1"/>
    <col min="7936" max="7936" width="12.5703125" style="129" customWidth="1"/>
    <col min="7937" max="7937" width="11.7109375" style="129" customWidth="1"/>
    <col min="7938" max="7938" width="10.7109375" style="129" customWidth="1"/>
    <col min="7939" max="7939" width="2.42578125" style="129" bestFit="1" customWidth="1"/>
    <col min="7940" max="7940" width="8.5703125" style="129" customWidth="1"/>
    <col min="7941" max="7941" width="12.42578125" style="129" customWidth="1"/>
    <col min="7942" max="7942" width="2.140625" style="129" customWidth="1"/>
    <col min="7943" max="7943" width="9.42578125" style="129" customWidth="1"/>
    <col min="7944" max="8188" width="11" style="129"/>
    <col min="8189" max="8189" width="46.7109375" style="129" bestFit="1" customWidth="1"/>
    <col min="8190" max="8190" width="11.85546875" style="129" customWidth="1"/>
    <col min="8191" max="8191" width="12.42578125" style="129" customWidth="1"/>
    <col min="8192" max="8192" width="12.5703125" style="129" customWidth="1"/>
    <col min="8193" max="8193" width="11.7109375" style="129" customWidth="1"/>
    <col min="8194" max="8194" width="10.7109375" style="129" customWidth="1"/>
    <col min="8195" max="8195" width="2.42578125" style="129" bestFit="1" customWidth="1"/>
    <col min="8196" max="8196" width="8.5703125" style="129" customWidth="1"/>
    <col min="8197" max="8197" width="12.42578125" style="129" customWidth="1"/>
    <col min="8198" max="8198" width="2.140625" style="129" customWidth="1"/>
    <col min="8199" max="8199" width="9.42578125" style="129" customWidth="1"/>
    <col min="8200" max="8444" width="11" style="129"/>
    <col min="8445" max="8445" width="46.7109375" style="129" bestFit="1" customWidth="1"/>
    <col min="8446" max="8446" width="11.85546875" style="129" customWidth="1"/>
    <col min="8447" max="8447" width="12.42578125" style="129" customWidth="1"/>
    <col min="8448" max="8448" width="12.5703125" style="129" customWidth="1"/>
    <col min="8449" max="8449" width="11.7109375" style="129" customWidth="1"/>
    <col min="8450" max="8450" width="10.7109375" style="129" customWidth="1"/>
    <col min="8451" max="8451" width="2.42578125" style="129" bestFit="1" customWidth="1"/>
    <col min="8452" max="8452" width="8.5703125" style="129" customWidth="1"/>
    <col min="8453" max="8453" width="12.42578125" style="129" customWidth="1"/>
    <col min="8454" max="8454" width="2.140625" style="129" customWidth="1"/>
    <col min="8455" max="8455" width="9.42578125" style="129" customWidth="1"/>
    <col min="8456" max="8700" width="11" style="129"/>
    <col min="8701" max="8701" width="46.7109375" style="129" bestFit="1" customWidth="1"/>
    <col min="8702" max="8702" width="11.85546875" style="129" customWidth="1"/>
    <col min="8703" max="8703" width="12.42578125" style="129" customWidth="1"/>
    <col min="8704" max="8704" width="12.5703125" style="129" customWidth="1"/>
    <col min="8705" max="8705" width="11.7109375" style="129" customWidth="1"/>
    <col min="8706" max="8706" width="10.7109375" style="129" customWidth="1"/>
    <col min="8707" max="8707" width="2.42578125" style="129" bestFit="1" customWidth="1"/>
    <col min="8708" max="8708" width="8.5703125" style="129" customWidth="1"/>
    <col min="8709" max="8709" width="12.42578125" style="129" customWidth="1"/>
    <col min="8710" max="8710" width="2.140625" style="129" customWidth="1"/>
    <col min="8711" max="8711" width="9.42578125" style="129" customWidth="1"/>
    <col min="8712" max="8956" width="11" style="129"/>
    <col min="8957" max="8957" width="46.7109375" style="129" bestFit="1" customWidth="1"/>
    <col min="8958" max="8958" width="11.85546875" style="129" customWidth="1"/>
    <col min="8959" max="8959" width="12.42578125" style="129" customWidth="1"/>
    <col min="8960" max="8960" width="12.5703125" style="129" customWidth="1"/>
    <col min="8961" max="8961" width="11.7109375" style="129" customWidth="1"/>
    <col min="8962" max="8962" width="10.7109375" style="129" customWidth="1"/>
    <col min="8963" max="8963" width="2.42578125" style="129" bestFit="1" customWidth="1"/>
    <col min="8964" max="8964" width="8.5703125" style="129" customWidth="1"/>
    <col min="8965" max="8965" width="12.42578125" style="129" customWidth="1"/>
    <col min="8966" max="8966" width="2.140625" style="129" customWidth="1"/>
    <col min="8967" max="8967" width="9.42578125" style="129" customWidth="1"/>
    <col min="8968" max="9212" width="11" style="129"/>
    <col min="9213" max="9213" width="46.7109375" style="129" bestFit="1" customWidth="1"/>
    <col min="9214" max="9214" width="11.85546875" style="129" customWidth="1"/>
    <col min="9215" max="9215" width="12.42578125" style="129" customWidth="1"/>
    <col min="9216" max="9216" width="12.5703125" style="129" customWidth="1"/>
    <col min="9217" max="9217" width="11.7109375" style="129" customWidth="1"/>
    <col min="9218" max="9218" width="10.7109375" style="129" customWidth="1"/>
    <col min="9219" max="9219" width="2.42578125" style="129" bestFit="1" customWidth="1"/>
    <col min="9220" max="9220" width="8.5703125" style="129" customWidth="1"/>
    <col min="9221" max="9221" width="12.42578125" style="129" customWidth="1"/>
    <col min="9222" max="9222" width="2.140625" style="129" customWidth="1"/>
    <col min="9223" max="9223" width="9.42578125" style="129" customWidth="1"/>
    <col min="9224" max="9468" width="11" style="129"/>
    <col min="9469" max="9469" width="46.7109375" style="129" bestFit="1" customWidth="1"/>
    <col min="9470" max="9470" width="11.85546875" style="129" customWidth="1"/>
    <col min="9471" max="9471" width="12.42578125" style="129" customWidth="1"/>
    <col min="9472" max="9472" width="12.5703125" style="129" customWidth="1"/>
    <col min="9473" max="9473" width="11.7109375" style="129" customWidth="1"/>
    <col min="9474" max="9474" width="10.7109375" style="129" customWidth="1"/>
    <col min="9475" max="9475" width="2.42578125" style="129" bestFit="1" customWidth="1"/>
    <col min="9476" max="9476" width="8.5703125" style="129" customWidth="1"/>
    <col min="9477" max="9477" width="12.42578125" style="129" customWidth="1"/>
    <col min="9478" max="9478" width="2.140625" style="129" customWidth="1"/>
    <col min="9479" max="9479" width="9.42578125" style="129" customWidth="1"/>
    <col min="9480" max="9724" width="11" style="129"/>
    <col min="9725" max="9725" width="46.7109375" style="129" bestFit="1" customWidth="1"/>
    <col min="9726" max="9726" width="11.85546875" style="129" customWidth="1"/>
    <col min="9727" max="9727" width="12.42578125" style="129" customWidth="1"/>
    <col min="9728" max="9728" width="12.5703125" style="129" customWidth="1"/>
    <col min="9729" max="9729" width="11.7109375" style="129" customWidth="1"/>
    <col min="9730" max="9730" width="10.7109375" style="129" customWidth="1"/>
    <col min="9731" max="9731" width="2.42578125" style="129" bestFit="1" customWidth="1"/>
    <col min="9732" max="9732" width="8.5703125" style="129" customWidth="1"/>
    <col min="9733" max="9733" width="12.42578125" style="129" customWidth="1"/>
    <col min="9734" max="9734" width="2.140625" style="129" customWidth="1"/>
    <col min="9735" max="9735" width="9.42578125" style="129" customWidth="1"/>
    <col min="9736" max="9980" width="11" style="129"/>
    <col min="9981" max="9981" width="46.7109375" style="129" bestFit="1" customWidth="1"/>
    <col min="9982" max="9982" width="11.85546875" style="129" customWidth="1"/>
    <col min="9983" max="9983" width="12.42578125" style="129" customWidth="1"/>
    <col min="9984" max="9984" width="12.5703125" style="129" customWidth="1"/>
    <col min="9985" max="9985" width="11.7109375" style="129" customWidth="1"/>
    <col min="9986" max="9986" width="10.7109375" style="129" customWidth="1"/>
    <col min="9987" max="9987" width="2.42578125" style="129" bestFit="1" customWidth="1"/>
    <col min="9988" max="9988" width="8.5703125" style="129" customWidth="1"/>
    <col min="9989" max="9989" width="12.42578125" style="129" customWidth="1"/>
    <col min="9990" max="9990" width="2.140625" style="129" customWidth="1"/>
    <col min="9991" max="9991" width="9.42578125" style="129" customWidth="1"/>
    <col min="9992" max="10236" width="11" style="129"/>
    <col min="10237" max="10237" width="46.7109375" style="129" bestFit="1" customWidth="1"/>
    <col min="10238" max="10238" width="11.85546875" style="129" customWidth="1"/>
    <col min="10239" max="10239" width="12.42578125" style="129" customWidth="1"/>
    <col min="10240" max="10240" width="12.5703125" style="129" customWidth="1"/>
    <col min="10241" max="10241" width="11.7109375" style="129" customWidth="1"/>
    <col min="10242" max="10242" width="10.7109375" style="129" customWidth="1"/>
    <col min="10243" max="10243" width="2.42578125" style="129" bestFit="1" customWidth="1"/>
    <col min="10244" max="10244" width="8.5703125" style="129" customWidth="1"/>
    <col min="10245" max="10245" width="12.42578125" style="129" customWidth="1"/>
    <col min="10246" max="10246" width="2.140625" style="129" customWidth="1"/>
    <col min="10247" max="10247" width="9.42578125" style="129" customWidth="1"/>
    <col min="10248" max="10492" width="11" style="129"/>
    <col min="10493" max="10493" width="46.7109375" style="129" bestFit="1" customWidth="1"/>
    <col min="10494" max="10494" width="11.85546875" style="129" customWidth="1"/>
    <col min="10495" max="10495" width="12.42578125" style="129" customWidth="1"/>
    <col min="10496" max="10496" width="12.5703125" style="129" customWidth="1"/>
    <col min="10497" max="10497" width="11.7109375" style="129" customWidth="1"/>
    <col min="10498" max="10498" width="10.7109375" style="129" customWidth="1"/>
    <col min="10499" max="10499" width="2.42578125" style="129" bestFit="1" customWidth="1"/>
    <col min="10500" max="10500" width="8.5703125" style="129" customWidth="1"/>
    <col min="10501" max="10501" width="12.42578125" style="129" customWidth="1"/>
    <col min="10502" max="10502" width="2.140625" style="129" customWidth="1"/>
    <col min="10503" max="10503" width="9.42578125" style="129" customWidth="1"/>
    <col min="10504" max="10748" width="11" style="129"/>
    <col min="10749" max="10749" width="46.7109375" style="129" bestFit="1" customWidth="1"/>
    <col min="10750" max="10750" width="11.85546875" style="129" customWidth="1"/>
    <col min="10751" max="10751" width="12.42578125" style="129" customWidth="1"/>
    <col min="10752" max="10752" width="12.5703125" style="129" customWidth="1"/>
    <col min="10753" max="10753" width="11.7109375" style="129" customWidth="1"/>
    <col min="10754" max="10754" width="10.7109375" style="129" customWidth="1"/>
    <col min="10755" max="10755" width="2.42578125" style="129" bestFit="1" customWidth="1"/>
    <col min="10756" max="10756" width="8.5703125" style="129" customWidth="1"/>
    <col min="10757" max="10757" width="12.42578125" style="129" customWidth="1"/>
    <col min="10758" max="10758" width="2.140625" style="129" customWidth="1"/>
    <col min="10759" max="10759" width="9.42578125" style="129" customWidth="1"/>
    <col min="10760" max="11004" width="11" style="129"/>
    <col min="11005" max="11005" width="46.7109375" style="129" bestFit="1" customWidth="1"/>
    <col min="11006" max="11006" width="11.85546875" style="129" customWidth="1"/>
    <col min="11007" max="11007" width="12.42578125" style="129" customWidth="1"/>
    <col min="11008" max="11008" width="12.5703125" style="129" customWidth="1"/>
    <col min="11009" max="11009" width="11.7109375" style="129" customWidth="1"/>
    <col min="11010" max="11010" width="10.7109375" style="129" customWidth="1"/>
    <col min="11011" max="11011" width="2.42578125" style="129" bestFit="1" customWidth="1"/>
    <col min="11012" max="11012" width="8.5703125" style="129" customWidth="1"/>
    <col min="11013" max="11013" width="12.42578125" style="129" customWidth="1"/>
    <col min="11014" max="11014" width="2.140625" style="129" customWidth="1"/>
    <col min="11015" max="11015" width="9.42578125" style="129" customWidth="1"/>
    <col min="11016" max="11260" width="11" style="129"/>
    <col min="11261" max="11261" width="46.7109375" style="129" bestFit="1" customWidth="1"/>
    <col min="11262" max="11262" width="11.85546875" style="129" customWidth="1"/>
    <col min="11263" max="11263" width="12.42578125" style="129" customWidth="1"/>
    <col min="11264" max="11264" width="12.5703125" style="129" customWidth="1"/>
    <col min="11265" max="11265" width="11.7109375" style="129" customWidth="1"/>
    <col min="11266" max="11266" width="10.7109375" style="129" customWidth="1"/>
    <col min="11267" max="11267" width="2.42578125" style="129" bestFit="1" customWidth="1"/>
    <col min="11268" max="11268" width="8.5703125" style="129" customWidth="1"/>
    <col min="11269" max="11269" width="12.42578125" style="129" customWidth="1"/>
    <col min="11270" max="11270" width="2.140625" style="129" customWidth="1"/>
    <col min="11271" max="11271" width="9.42578125" style="129" customWidth="1"/>
    <col min="11272" max="11516" width="11" style="129"/>
    <col min="11517" max="11517" width="46.7109375" style="129" bestFit="1" customWidth="1"/>
    <col min="11518" max="11518" width="11.85546875" style="129" customWidth="1"/>
    <col min="11519" max="11519" width="12.42578125" style="129" customWidth="1"/>
    <col min="11520" max="11520" width="12.5703125" style="129" customWidth="1"/>
    <col min="11521" max="11521" width="11.7109375" style="129" customWidth="1"/>
    <col min="11522" max="11522" width="10.7109375" style="129" customWidth="1"/>
    <col min="11523" max="11523" width="2.42578125" style="129" bestFit="1" customWidth="1"/>
    <col min="11524" max="11524" width="8.5703125" style="129" customWidth="1"/>
    <col min="11525" max="11525" width="12.42578125" style="129" customWidth="1"/>
    <col min="11526" max="11526" width="2.140625" style="129" customWidth="1"/>
    <col min="11527" max="11527" width="9.42578125" style="129" customWidth="1"/>
    <col min="11528" max="11772" width="11" style="129"/>
    <col min="11773" max="11773" width="46.7109375" style="129" bestFit="1" customWidth="1"/>
    <col min="11774" max="11774" width="11.85546875" style="129" customWidth="1"/>
    <col min="11775" max="11775" width="12.42578125" style="129" customWidth="1"/>
    <col min="11776" max="11776" width="12.5703125" style="129" customWidth="1"/>
    <col min="11777" max="11777" width="11.7109375" style="129" customWidth="1"/>
    <col min="11778" max="11778" width="10.7109375" style="129" customWidth="1"/>
    <col min="11779" max="11779" width="2.42578125" style="129" bestFit="1" customWidth="1"/>
    <col min="11780" max="11780" width="8.5703125" style="129" customWidth="1"/>
    <col min="11781" max="11781" width="12.42578125" style="129" customWidth="1"/>
    <col min="11782" max="11782" width="2.140625" style="129" customWidth="1"/>
    <col min="11783" max="11783" width="9.42578125" style="129" customWidth="1"/>
    <col min="11784" max="12028" width="11" style="129"/>
    <col min="12029" max="12029" width="46.7109375" style="129" bestFit="1" customWidth="1"/>
    <col min="12030" max="12030" width="11.85546875" style="129" customWidth="1"/>
    <col min="12031" max="12031" width="12.42578125" style="129" customWidth="1"/>
    <col min="12032" max="12032" width="12.5703125" style="129" customWidth="1"/>
    <col min="12033" max="12033" width="11.7109375" style="129" customWidth="1"/>
    <col min="12034" max="12034" width="10.7109375" style="129" customWidth="1"/>
    <col min="12035" max="12035" width="2.42578125" style="129" bestFit="1" customWidth="1"/>
    <col min="12036" max="12036" width="8.5703125" style="129" customWidth="1"/>
    <col min="12037" max="12037" width="12.42578125" style="129" customWidth="1"/>
    <col min="12038" max="12038" width="2.140625" style="129" customWidth="1"/>
    <col min="12039" max="12039" width="9.42578125" style="129" customWidth="1"/>
    <col min="12040" max="12284" width="11" style="129"/>
    <col min="12285" max="12285" width="46.7109375" style="129" bestFit="1" customWidth="1"/>
    <col min="12286" max="12286" width="11.85546875" style="129" customWidth="1"/>
    <col min="12287" max="12287" width="12.42578125" style="129" customWidth="1"/>
    <col min="12288" max="12288" width="12.5703125" style="129" customWidth="1"/>
    <col min="12289" max="12289" width="11.7109375" style="129" customWidth="1"/>
    <col min="12290" max="12290" width="10.7109375" style="129" customWidth="1"/>
    <col min="12291" max="12291" width="2.42578125" style="129" bestFit="1" customWidth="1"/>
    <col min="12292" max="12292" width="8.5703125" style="129" customWidth="1"/>
    <col min="12293" max="12293" width="12.42578125" style="129" customWidth="1"/>
    <col min="12294" max="12294" width="2.140625" style="129" customWidth="1"/>
    <col min="12295" max="12295" width="9.42578125" style="129" customWidth="1"/>
    <col min="12296" max="12540" width="11" style="129"/>
    <col min="12541" max="12541" width="46.7109375" style="129" bestFit="1" customWidth="1"/>
    <col min="12542" max="12542" width="11.85546875" style="129" customWidth="1"/>
    <col min="12543" max="12543" width="12.42578125" style="129" customWidth="1"/>
    <col min="12544" max="12544" width="12.5703125" style="129" customWidth="1"/>
    <col min="12545" max="12545" width="11.7109375" style="129" customWidth="1"/>
    <col min="12546" max="12546" width="10.7109375" style="129" customWidth="1"/>
    <col min="12547" max="12547" width="2.42578125" style="129" bestFit="1" customWidth="1"/>
    <col min="12548" max="12548" width="8.5703125" style="129" customWidth="1"/>
    <col min="12549" max="12549" width="12.42578125" style="129" customWidth="1"/>
    <col min="12550" max="12550" width="2.140625" style="129" customWidth="1"/>
    <col min="12551" max="12551" width="9.42578125" style="129" customWidth="1"/>
    <col min="12552" max="12796" width="11" style="129"/>
    <col min="12797" max="12797" width="46.7109375" style="129" bestFit="1" customWidth="1"/>
    <col min="12798" max="12798" width="11.85546875" style="129" customWidth="1"/>
    <col min="12799" max="12799" width="12.42578125" style="129" customWidth="1"/>
    <col min="12800" max="12800" width="12.5703125" style="129" customWidth="1"/>
    <col min="12801" max="12801" width="11.7109375" style="129" customWidth="1"/>
    <col min="12802" max="12802" width="10.7109375" style="129" customWidth="1"/>
    <col min="12803" max="12803" width="2.42578125" style="129" bestFit="1" customWidth="1"/>
    <col min="12804" max="12804" width="8.5703125" style="129" customWidth="1"/>
    <col min="12805" max="12805" width="12.42578125" style="129" customWidth="1"/>
    <col min="12806" max="12806" width="2.140625" style="129" customWidth="1"/>
    <col min="12807" max="12807" width="9.42578125" style="129" customWidth="1"/>
    <col min="12808" max="13052" width="11" style="129"/>
    <col min="13053" max="13053" width="46.7109375" style="129" bestFit="1" customWidth="1"/>
    <col min="13054" max="13054" width="11.85546875" style="129" customWidth="1"/>
    <col min="13055" max="13055" width="12.42578125" style="129" customWidth="1"/>
    <col min="13056" max="13056" width="12.5703125" style="129" customWidth="1"/>
    <col min="13057" max="13057" width="11.7109375" style="129" customWidth="1"/>
    <col min="13058" max="13058" width="10.7109375" style="129" customWidth="1"/>
    <col min="13059" max="13059" width="2.42578125" style="129" bestFit="1" customWidth="1"/>
    <col min="13060" max="13060" width="8.5703125" style="129" customWidth="1"/>
    <col min="13061" max="13061" width="12.42578125" style="129" customWidth="1"/>
    <col min="13062" max="13062" width="2.140625" style="129" customWidth="1"/>
    <col min="13063" max="13063" width="9.42578125" style="129" customWidth="1"/>
    <col min="13064" max="13308" width="11" style="129"/>
    <col min="13309" max="13309" width="46.7109375" style="129" bestFit="1" customWidth="1"/>
    <col min="13310" max="13310" width="11.85546875" style="129" customWidth="1"/>
    <col min="13311" max="13311" width="12.42578125" style="129" customWidth="1"/>
    <col min="13312" max="13312" width="12.5703125" style="129" customWidth="1"/>
    <col min="13313" max="13313" width="11.7109375" style="129" customWidth="1"/>
    <col min="13314" max="13314" width="10.7109375" style="129" customWidth="1"/>
    <col min="13315" max="13315" width="2.42578125" style="129" bestFit="1" customWidth="1"/>
    <col min="13316" max="13316" width="8.5703125" style="129" customWidth="1"/>
    <col min="13317" max="13317" width="12.42578125" style="129" customWidth="1"/>
    <col min="13318" max="13318" width="2.140625" style="129" customWidth="1"/>
    <col min="13319" max="13319" width="9.42578125" style="129" customWidth="1"/>
    <col min="13320" max="13564" width="11" style="129"/>
    <col min="13565" max="13565" width="46.7109375" style="129" bestFit="1" customWidth="1"/>
    <col min="13566" max="13566" width="11.85546875" style="129" customWidth="1"/>
    <col min="13567" max="13567" width="12.42578125" style="129" customWidth="1"/>
    <col min="13568" max="13568" width="12.5703125" style="129" customWidth="1"/>
    <col min="13569" max="13569" width="11.7109375" style="129" customWidth="1"/>
    <col min="13570" max="13570" width="10.7109375" style="129" customWidth="1"/>
    <col min="13571" max="13571" width="2.42578125" style="129" bestFit="1" customWidth="1"/>
    <col min="13572" max="13572" width="8.5703125" style="129" customWidth="1"/>
    <col min="13573" max="13573" width="12.42578125" style="129" customWidth="1"/>
    <col min="13574" max="13574" width="2.140625" style="129" customWidth="1"/>
    <col min="13575" max="13575" width="9.42578125" style="129" customWidth="1"/>
    <col min="13576" max="13820" width="11" style="129"/>
    <col min="13821" max="13821" width="46.7109375" style="129" bestFit="1" customWidth="1"/>
    <col min="13822" max="13822" width="11.85546875" style="129" customWidth="1"/>
    <col min="13823" max="13823" width="12.42578125" style="129" customWidth="1"/>
    <col min="13824" max="13824" width="12.5703125" style="129" customWidth="1"/>
    <col min="13825" max="13825" width="11.7109375" style="129" customWidth="1"/>
    <col min="13826" max="13826" width="10.7109375" style="129" customWidth="1"/>
    <col min="13827" max="13827" width="2.42578125" style="129" bestFit="1" customWidth="1"/>
    <col min="13828" max="13828" width="8.5703125" style="129" customWidth="1"/>
    <col min="13829" max="13829" width="12.42578125" style="129" customWidth="1"/>
    <col min="13830" max="13830" width="2.140625" style="129" customWidth="1"/>
    <col min="13831" max="13831" width="9.42578125" style="129" customWidth="1"/>
    <col min="13832" max="14076" width="11" style="129"/>
    <col min="14077" max="14077" width="46.7109375" style="129" bestFit="1" customWidth="1"/>
    <col min="14078" max="14078" width="11.85546875" style="129" customWidth="1"/>
    <col min="14079" max="14079" width="12.42578125" style="129" customWidth="1"/>
    <col min="14080" max="14080" width="12.5703125" style="129" customWidth="1"/>
    <col min="14081" max="14081" width="11.7109375" style="129" customWidth="1"/>
    <col min="14082" max="14082" width="10.7109375" style="129" customWidth="1"/>
    <col min="14083" max="14083" width="2.42578125" style="129" bestFit="1" customWidth="1"/>
    <col min="14084" max="14084" width="8.5703125" style="129" customWidth="1"/>
    <col min="14085" max="14085" width="12.42578125" style="129" customWidth="1"/>
    <col min="14086" max="14086" width="2.140625" style="129" customWidth="1"/>
    <col min="14087" max="14087" width="9.42578125" style="129" customWidth="1"/>
    <col min="14088" max="14332" width="11" style="129"/>
    <col min="14333" max="14333" width="46.7109375" style="129" bestFit="1" customWidth="1"/>
    <col min="14334" max="14334" width="11.85546875" style="129" customWidth="1"/>
    <col min="14335" max="14335" width="12.42578125" style="129" customWidth="1"/>
    <col min="14336" max="14336" width="12.5703125" style="129" customWidth="1"/>
    <col min="14337" max="14337" width="11.7109375" style="129" customWidth="1"/>
    <col min="14338" max="14338" width="10.7109375" style="129" customWidth="1"/>
    <col min="14339" max="14339" width="2.42578125" style="129" bestFit="1" customWidth="1"/>
    <col min="14340" max="14340" width="8.5703125" style="129" customWidth="1"/>
    <col min="14341" max="14341" width="12.42578125" style="129" customWidth="1"/>
    <col min="14342" max="14342" width="2.140625" style="129" customWidth="1"/>
    <col min="14343" max="14343" width="9.42578125" style="129" customWidth="1"/>
    <col min="14344" max="14588" width="11" style="129"/>
    <col min="14589" max="14589" width="46.7109375" style="129" bestFit="1" customWidth="1"/>
    <col min="14590" max="14590" width="11.85546875" style="129" customWidth="1"/>
    <col min="14591" max="14591" width="12.42578125" style="129" customWidth="1"/>
    <col min="14592" max="14592" width="12.5703125" style="129" customWidth="1"/>
    <col min="14593" max="14593" width="11.7109375" style="129" customWidth="1"/>
    <col min="14594" max="14594" width="10.7109375" style="129" customWidth="1"/>
    <col min="14595" max="14595" width="2.42578125" style="129" bestFit="1" customWidth="1"/>
    <col min="14596" max="14596" width="8.5703125" style="129" customWidth="1"/>
    <col min="14597" max="14597" width="12.42578125" style="129" customWidth="1"/>
    <col min="14598" max="14598" width="2.140625" style="129" customWidth="1"/>
    <col min="14599" max="14599" width="9.42578125" style="129" customWidth="1"/>
    <col min="14600" max="14844" width="11" style="129"/>
    <col min="14845" max="14845" width="46.7109375" style="129" bestFit="1" customWidth="1"/>
    <col min="14846" max="14846" width="11.85546875" style="129" customWidth="1"/>
    <col min="14847" max="14847" width="12.42578125" style="129" customWidth="1"/>
    <col min="14848" max="14848" width="12.5703125" style="129" customWidth="1"/>
    <col min="14849" max="14849" width="11.7109375" style="129" customWidth="1"/>
    <col min="14850" max="14850" width="10.7109375" style="129" customWidth="1"/>
    <col min="14851" max="14851" width="2.42578125" style="129" bestFit="1" customWidth="1"/>
    <col min="14852" max="14852" width="8.5703125" style="129" customWidth="1"/>
    <col min="14853" max="14853" width="12.42578125" style="129" customWidth="1"/>
    <col min="14854" max="14854" width="2.140625" style="129" customWidth="1"/>
    <col min="14855" max="14855" width="9.42578125" style="129" customWidth="1"/>
    <col min="14856" max="15100" width="11" style="129"/>
    <col min="15101" max="15101" width="46.7109375" style="129" bestFit="1" customWidth="1"/>
    <col min="15102" max="15102" width="11.85546875" style="129" customWidth="1"/>
    <col min="15103" max="15103" width="12.42578125" style="129" customWidth="1"/>
    <col min="15104" max="15104" width="12.5703125" style="129" customWidth="1"/>
    <col min="15105" max="15105" width="11.7109375" style="129" customWidth="1"/>
    <col min="15106" max="15106" width="10.7109375" style="129" customWidth="1"/>
    <col min="15107" max="15107" width="2.42578125" style="129" bestFit="1" customWidth="1"/>
    <col min="15108" max="15108" width="8.5703125" style="129" customWidth="1"/>
    <col min="15109" max="15109" width="12.42578125" style="129" customWidth="1"/>
    <col min="15110" max="15110" width="2.140625" style="129" customWidth="1"/>
    <col min="15111" max="15111" width="9.42578125" style="129" customWidth="1"/>
    <col min="15112" max="15356" width="11" style="129"/>
    <col min="15357" max="15357" width="46.7109375" style="129" bestFit="1" customWidth="1"/>
    <col min="15358" max="15358" width="11.85546875" style="129" customWidth="1"/>
    <col min="15359" max="15359" width="12.42578125" style="129" customWidth="1"/>
    <col min="15360" max="15360" width="12.5703125" style="129" customWidth="1"/>
    <col min="15361" max="15361" width="11.7109375" style="129" customWidth="1"/>
    <col min="15362" max="15362" width="10.7109375" style="129" customWidth="1"/>
    <col min="15363" max="15363" width="2.42578125" style="129" bestFit="1" customWidth="1"/>
    <col min="15364" max="15364" width="8.5703125" style="129" customWidth="1"/>
    <col min="15365" max="15365" width="12.42578125" style="129" customWidth="1"/>
    <col min="15366" max="15366" width="2.140625" style="129" customWidth="1"/>
    <col min="15367" max="15367" width="9.42578125" style="129" customWidth="1"/>
    <col min="15368" max="15612" width="11" style="129"/>
    <col min="15613" max="15613" width="46.7109375" style="129" bestFit="1" customWidth="1"/>
    <col min="15614" max="15614" width="11.85546875" style="129" customWidth="1"/>
    <col min="15615" max="15615" width="12.42578125" style="129" customWidth="1"/>
    <col min="15616" max="15616" width="12.5703125" style="129" customWidth="1"/>
    <col min="15617" max="15617" width="11.7109375" style="129" customWidth="1"/>
    <col min="15618" max="15618" width="10.7109375" style="129" customWidth="1"/>
    <col min="15619" max="15619" width="2.42578125" style="129" bestFit="1" customWidth="1"/>
    <col min="15620" max="15620" width="8.5703125" style="129" customWidth="1"/>
    <col min="15621" max="15621" width="12.42578125" style="129" customWidth="1"/>
    <col min="15622" max="15622" width="2.140625" style="129" customWidth="1"/>
    <col min="15623" max="15623" width="9.42578125" style="129" customWidth="1"/>
    <col min="15624" max="15868" width="11" style="129"/>
    <col min="15869" max="15869" width="46.7109375" style="129" bestFit="1" customWidth="1"/>
    <col min="15870" max="15870" width="11.85546875" style="129" customWidth="1"/>
    <col min="15871" max="15871" width="12.42578125" style="129" customWidth="1"/>
    <col min="15872" max="15872" width="12.5703125" style="129" customWidth="1"/>
    <col min="15873" max="15873" width="11.7109375" style="129" customWidth="1"/>
    <col min="15874" max="15874" width="10.7109375" style="129" customWidth="1"/>
    <col min="15875" max="15875" width="2.42578125" style="129" bestFit="1" customWidth="1"/>
    <col min="15876" max="15876" width="8.5703125" style="129" customWidth="1"/>
    <col min="15877" max="15877" width="12.42578125" style="129" customWidth="1"/>
    <col min="15878" max="15878" width="2.140625" style="129" customWidth="1"/>
    <col min="15879" max="15879" width="9.42578125" style="129" customWidth="1"/>
    <col min="15880" max="16124" width="11" style="129"/>
    <col min="16125" max="16125" width="46.7109375" style="129" bestFit="1" customWidth="1"/>
    <col min="16126" max="16126" width="11.85546875" style="129" customWidth="1"/>
    <col min="16127" max="16127" width="12.42578125" style="129" customWidth="1"/>
    <col min="16128" max="16128" width="12.5703125" style="129" customWidth="1"/>
    <col min="16129" max="16129" width="11.7109375" style="129" customWidth="1"/>
    <col min="16130" max="16130" width="10.7109375" style="129" customWidth="1"/>
    <col min="16131" max="16131" width="2.42578125" style="129" bestFit="1" customWidth="1"/>
    <col min="16132" max="16132" width="8.5703125" style="129" customWidth="1"/>
    <col min="16133" max="16133" width="12.42578125" style="129" customWidth="1"/>
    <col min="16134" max="16134" width="2.140625" style="129" customWidth="1"/>
    <col min="16135" max="16135" width="9.42578125" style="129" customWidth="1"/>
    <col min="16136" max="16384" width="11" style="129"/>
  </cols>
  <sheetData>
    <row r="1" spans="1:25" s="130" customFormat="1" ht="17.100000000000001" customHeight="1">
      <c r="A1" s="2526" t="s">
        <v>397</v>
      </c>
      <c r="B1" s="2526"/>
      <c r="C1" s="2526"/>
      <c r="D1" s="2526"/>
      <c r="E1" s="2526"/>
      <c r="F1" s="2526"/>
      <c r="G1" s="2526"/>
      <c r="H1" s="2526"/>
      <c r="I1" s="2526"/>
    </row>
    <row r="2" spans="1:25" s="130" customFormat="1" ht="17.100000000000001" customHeight="1">
      <c r="A2" s="2545" t="s">
        <v>117</v>
      </c>
      <c r="B2" s="2545"/>
      <c r="C2" s="2545"/>
      <c r="D2" s="2545"/>
      <c r="E2" s="2545"/>
      <c r="F2" s="2545"/>
      <c r="G2" s="2545"/>
      <c r="H2" s="2545"/>
      <c r="I2" s="2545"/>
    </row>
    <row r="3" spans="1:25" s="130" customFormat="1" ht="17.100000000000001" customHeight="1">
      <c r="A3" s="2545" t="s">
        <v>291</v>
      </c>
      <c r="B3" s="2545"/>
      <c r="C3" s="2545"/>
      <c r="D3" s="2545"/>
      <c r="E3" s="2545"/>
      <c r="F3" s="2545"/>
      <c r="G3" s="2545"/>
      <c r="H3" s="2545"/>
      <c r="I3" s="2545"/>
    </row>
    <row r="4" spans="1:25" s="130" customFormat="1" ht="17.100000000000001" customHeight="1" thickBot="1">
      <c r="A4" s="148"/>
      <c r="B4" s="315"/>
      <c r="C4" s="132"/>
      <c r="D4" s="132"/>
      <c r="E4" s="132"/>
      <c r="F4" s="132"/>
      <c r="G4" s="132"/>
      <c r="H4" s="2528" t="s">
        <v>1</v>
      </c>
      <c r="I4" s="2528"/>
    </row>
    <row r="5" spans="1:25" s="130" customFormat="1" ht="21.75" customHeight="1" thickTop="1">
      <c r="A5" s="2552" t="s">
        <v>46</v>
      </c>
      <c r="B5" s="2560">
        <v>2018</v>
      </c>
      <c r="C5" s="2561"/>
      <c r="D5" s="2560">
        <v>2019</v>
      </c>
      <c r="E5" s="2561"/>
      <c r="F5" s="2562" t="s">
        <v>289</v>
      </c>
      <c r="G5" s="2562"/>
      <c r="H5" s="2562"/>
      <c r="I5" s="2563"/>
    </row>
    <row r="6" spans="1:25" s="130" customFormat="1" ht="15.75">
      <c r="A6" s="2553"/>
      <c r="B6" s="2541" t="s">
        <v>395</v>
      </c>
      <c r="C6" s="2541" t="s">
        <v>287</v>
      </c>
      <c r="D6" s="2541" t="s">
        <v>286</v>
      </c>
      <c r="E6" s="2541" t="s">
        <v>285</v>
      </c>
      <c r="F6" s="2557" t="s">
        <v>44</v>
      </c>
      <c r="G6" s="2557"/>
      <c r="H6" s="2557" t="s">
        <v>56</v>
      </c>
      <c r="I6" s="2558"/>
    </row>
    <row r="7" spans="1:25" s="130" customFormat="1" ht="15.75">
      <c r="A7" s="2554"/>
      <c r="B7" s="2559"/>
      <c r="C7" s="2559"/>
      <c r="D7" s="2559"/>
      <c r="E7" s="2559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5" s="130" customFormat="1" ht="24.75" customHeight="1">
      <c r="A8" s="244" t="s">
        <v>388</v>
      </c>
      <c r="B8" s="302">
        <v>288346.04289955128</v>
      </c>
      <c r="C8" s="302">
        <v>307229.18431408639</v>
      </c>
      <c r="D8" s="302">
        <v>378192.97458859475</v>
      </c>
      <c r="E8" s="302">
        <v>385044.24227689585</v>
      </c>
      <c r="F8" s="302">
        <v>18883.141414535115</v>
      </c>
      <c r="G8" s="281">
        <v>6.548777720217676</v>
      </c>
      <c r="H8" s="302">
        <v>6851.2676883011009</v>
      </c>
      <c r="I8" s="166">
        <v>1.8115798411522677</v>
      </c>
      <c r="K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5" s="130" customFormat="1" ht="24.75" customHeight="1">
      <c r="A9" s="162" t="s">
        <v>387</v>
      </c>
      <c r="B9" s="299">
        <v>7303.9865465869016</v>
      </c>
      <c r="C9" s="299">
        <v>5327.5855708140407</v>
      </c>
      <c r="D9" s="299">
        <v>9123.36302169991</v>
      </c>
      <c r="E9" s="299">
        <v>6341.7632671137326</v>
      </c>
      <c r="F9" s="299">
        <v>-1976.4009757728609</v>
      </c>
      <c r="G9" s="277">
        <v>-27.059208874041786</v>
      </c>
      <c r="H9" s="299">
        <v>-2781.5997545861774</v>
      </c>
      <c r="I9" s="276">
        <v>-30.488754508289816</v>
      </c>
      <c r="K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</row>
    <row r="10" spans="1:25" s="130" customFormat="1" ht="24.75" customHeight="1">
      <c r="A10" s="162" t="s">
        <v>383</v>
      </c>
      <c r="B10" s="299">
        <v>7301.7313363069015</v>
      </c>
      <c r="C10" s="299">
        <v>5325.1309554135032</v>
      </c>
      <c r="D10" s="299">
        <v>9120.8476053099093</v>
      </c>
      <c r="E10" s="299">
        <v>6341.5751555137322</v>
      </c>
      <c r="F10" s="299">
        <v>-1976.6003808933983</v>
      </c>
      <c r="G10" s="277">
        <v>-27.070297301477147</v>
      </c>
      <c r="H10" s="299">
        <v>-2779.2724497961772</v>
      </c>
      <c r="I10" s="276">
        <v>-30.471646606376368</v>
      </c>
      <c r="K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" s="130" customFormat="1" ht="24.75" customHeight="1">
      <c r="A11" s="162" t="s">
        <v>382</v>
      </c>
      <c r="B11" s="299">
        <v>2.25521028</v>
      </c>
      <c r="C11" s="299">
        <v>2.4546154005376168</v>
      </c>
      <c r="D11" s="299">
        <v>2.5154163900001523</v>
      </c>
      <c r="E11" s="299">
        <v>0.18811159999999999</v>
      </c>
      <c r="F11" s="299">
        <v>0.19940512053761683</v>
      </c>
      <c r="G11" s="277">
        <v>8.841974617888706</v>
      </c>
      <c r="H11" s="299">
        <v>-2.3273047900001522</v>
      </c>
      <c r="I11" s="276">
        <v>-92.521651653864396</v>
      </c>
      <c r="K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25" s="130" customFormat="1" ht="24.75" customHeight="1">
      <c r="A12" s="162" t="s">
        <v>386</v>
      </c>
      <c r="B12" s="299">
        <v>114735.93957331635</v>
      </c>
      <c r="C12" s="299">
        <v>118096.5671053644</v>
      </c>
      <c r="D12" s="299">
        <v>135365.78863010689</v>
      </c>
      <c r="E12" s="299">
        <v>128581.40461597218</v>
      </c>
      <c r="F12" s="299">
        <v>3360.627532048049</v>
      </c>
      <c r="G12" s="277">
        <v>2.9290103384742889</v>
      </c>
      <c r="H12" s="299">
        <v>-6784.3840141347173</v>
      </c>
      <c r="I12" s="276">
        <v>-5.0118896973838432</v>
      </c>
      <c r="K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</row>
    <row r="13" spans="1:25" s="130" customFormat="1" ht="24.75" customHeight="1">
      <c r="A13" s="162" t="s">
        <v>383</v>
      </c>
      <c r="B13" s="299">
        <v>114732.56571662636</v>
      </c>
      <c r="C13" s="299">
        <v>118093.87753569441</v>
      </c>
      <c r="D13" s="299">
        <v>135361.8263144769</v>
      </c>
      <c r="E13" s="299">
        <v>128578.72035521218</v>
      </c>
      <c r="F13" s="299">
        <v>3361.3118190680543</v>
      </c>
      <c r="G13" s="277">
        <v>2.9296928889135381</v>
      </c>
      <c r="H13" s="299">
        <v>-6783.1059592647216</v>
      </c>
      <c r="I13" s="276">
        <v>-5.0110922288430082</v>
      </c>
      <c r="K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" s="130" customFormat="1" ht="24.75" customHeight="1">
      <c r="A14" s="162" t="s">
        <v>382</v>
      </c>
      <c r="B14" s="299">
        <v>3.3738566900000002</v>
      </c>
      <c r="C14" s="299">
        <v>2.68956967</v>
      </c>
      <c r="D14" s="299">
        <v>3.9623156299999995</v>
      </c>
      <c r="E14" s="299">
        <v>2.6842607599999999</v>
      </c>
      <c r="F14" s="299">
        <v>-0.68428702000000019</v>
      </c>
      <c r="G14" s="277">
        <v>-20.282041677354119</v>
      </c>
      <c r="H14" s="299">
        <v>-1.2780548699999996</v>
      </c>
      <c r="I14" s="276">
        <v>-32.255251457592735</v>
      </c>
      <c r="K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1:25" s="130" customFormat="1" ht="24.75" customHeight="1">
      <c r="A15" s="162" t="s">
        <v>385</v>
      </c>
      <c r="B15" s="299">
        <v>124816.16640228001</v>
      </c>
      <c r="C15" s="299">
        <v>140809.26891814003</v>
      </c>
      <c r="D15" s="299">
        <v>178879.62349534</v>
      </c>
      <c r="E15" s="299">
        <v>200062.83877275995</v>
      </c>
      <c r="F15" s="299">
        <v>15993.102515860024</v>
      </c>
      <c r="G15" s="277">
        <v>12.81332617147892</v>
      </c>
      <c r="H15" s="299">
        <v>21183.215277419949</v>
      </c>
      <c r="I15" s="276">
        <v>11.842162267281267</v>
      </c>
      <c r="K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1:25" s="130" customFormat="1" ht="24.75" customHeight="1">
      <c r="A16" s="162" t="s">
        <v>383</v>
      </c>
      <c r="B16" s="299">
        <v>124816.16640228001</v>
      </c>
      <c r="C16" s="299">
        <v>140138.68363814004</v>
      </c>
      <c r="D16" s="299">
        <v>177557.81873534</v>
      </c>
      <c r="E16" s="299">
        <v>198588.20173275995</v>
      </c>
      <c r="F16" s="299">
        <v>15322.517235860025</v>
      </c>
      <c r="G16" s="277">
        <v>12.276067818391295</v>
      </c>
      <c r="H16" s="299">
        <v>21030.382997419947</v>
      </c>
      <c r="I16" s="276">
        <v>11.844244960435635</v>
      </c>
      <c r="K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1:25" s="130" customFormat="1" ht="24.75" customHeight="1">
      <c r="A17" s="162" t="s">
        <v>382</v>
      </c>
      <c r="B17" s="299">
        <v>0</v>
      </c>
      <c r="C17" s="299">
        <v>670.58528000000001</v>
      </c>
      <c r="D17" s="299">
        <v>1321.80476</v>
      </c>
      <c r="E17" s="299">
        <v>1474.6370400000001</v>
      </c>
      <c r="F17" s="299">
        <v>670.58528000000001</v>
      </c>
      <c r="G17" s="277"/>
      <c r="H17" s="299">
        <v>152.83228000000008</v>
      </c>
      <c r="I17" s="276">
        <v>11.562394434106901</v>
      </c>
      <c r="K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</row>
    <row r="18" spans="1:25" s="130" customFormat="1" ht="24.75" customHeight="1">
      <c r="A18" s="162" t="s">
        <v>384</v>
      </c>
      <c r="B18" s="299">
        <v>41371.107332688</v>
      </c>
      <c r="C18" s="299">
        <v>42830.817202337916</v>
      </c>
      <c r="D18" s="299">
        <v>54635.053021277978</v>
      </c>
      <c r="E18" s="299">
        <v>49866.279920479996</v>
      </c>
      <c r="F18" s="299">
        <v>1459.7098696499161</v>
      </c>
      <c r="G18" s="277">
        <v>3.5283316395463631</v>
      </c>
      <c r="H18" s="299">
        <v>-4768.7731007979819</v>
      </c>
      <c r="I18" s="276">
        <v>-8.728413055517219</v>
      </c>
      <c r="K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 s="130" customFormat="1" ht="24.75" customHeight="1">
      <c r="A19" s="162" t="s">
        <v>383</v>
      </c>
      <c r="B19" s="299">
        <v>41371.107332688</v>
      </c>
      <c r="C19" s="299">
        <v>42830.817202337916</v>
      </c>
      <c r="D19" s="299">
        <v>54635.027908327975</v>
      </c>
      <c r="E19" s="299">
        <v>49866.273831289996</v>
      </c>
      <c r="F19" s="299">
        <v>1459.7098696499161</v>
      </c>
      <c r="G19" s="277">
        <v>3.5283316395463631</v>
      </c>
      <c r="H19" s="299">
        <v>-4768.7540770379783</v>
      </c>
      <c r="I19" s="276">
        <v>-8.7283822478126361</v>
      </c>
      <c r="K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1:25" s="130" customFormat="1" ht="24.75" customHeight="1">
      <c r="A20" s="162" t="s">
        <v>382</v>
      </c>
      <c r="B20" s="299">
        <v>0</v>
      </c>
      <c r="C20" s="299">
        <v>0</v>
      </c>
      <c r="D20" s="299">
        <v>2.5112950000000002E-2</v>
      </c>
      <c r="E20" s="299">
        <v>6.0891899999999995E-3</v>
      </c>
      <c r="F20" s="299">
        <v>0</v>
      </c>
      <c r="G20" s="277"/>
      <c r="H20" s="299">
        <v>-1.9023760000000001E-2</v>
      </c>
      <c r="I20" s="276">
        <v>-75.752788899750925</v>
      </c>
      <c r="K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1:25" s="130" customFormat="1" ht="24.75" customHeight="1">
      <c r="A21" s="162" t="s">
        <v>381</v>
      </c>
      <c r="B21" s="299">
        <v>118.84304467999999</v>
      </c>
      <c r="C21" s="299">
        <v>164.94551743000002</v>
      </c>
      <c r="D21" s="299">
        <v>189.14642017</v>
      </c>
      <c r="E21" s="299">
        <v>191.95570057</v>
      </c>
      <c r="F21" s="299">
        <v>46.102472750000032</v>
      </c>
      <c r="G21" s="277">
        <v>38.792739511291387</v>
      </c>
      <c r="H21" s="299">
        <v>2.8092804000000058</v>
      </c>
      <c r="I21" s="276">
        <v>1.4852411150446811</v>
      </c>
      <c r="K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1:25" s="130" customFormat="1" ht="24.75" customHeight="1">
      <c r="A22" s="244" t="s">
        <v>380</v>
      </c>
      <c r="B22" s="302">
        <v>221</v>
      </c>
      <c r="C22" s="302">
        <v>669.09090922000007</v>
      </c>
      <c r="D22" s="302">
        <v>1406.3781529399998</v>
      </c>
      <c r="E22" s="302">
        <v>308.49340156</v>
      </c>
      <c r="F22" s="302">
        <v>448.09090922000007</v>
      </c>
      <c r="G22" s="281">
        <v>202.75606752036202</v>
      </c>
      <c r="H22" s="302">
        <v>-1097.8847513799999</v>
      </c>
      <c r="I22" s="166">
        <v>-78.064690430870115</v>
      </c>
      <c r="K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1:25" s="130" customFormat="1" ht="24.75" customHeight="1">
      <c r="A23" s="244" t="s">
        <v>379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281"/>
      <c r="H23" s="302">
        <v>0</v>
      </c>
      <c r="I23" s="166"/>
      <c r="K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1:25" s="130" customFormat="1" ht="24.75" customHeight="1">
      <c r="A24" s="311" t="s">
        <v>378</v>
      </c>
      <c r="B24" s="302">
        <v>68272.896035082667</v>
      </c>
      <c r="C24" s="302">
        <v>78680.973996181012</v>
      </c>
      <c r="D24" s="302">
        <v>78061.002218354071</v>
      </c>
      <c r="E24" s="302">
        <v>80000.643905411474</v>
      </c>
      <c r="F24" s="302">
        <v>10408.077961098345</v>
      </c>
      <c r="G24" s="281">
        <v>15.244816853455367</v>
      </c>
      <c r="H24" s="302">
        <v>1939.641687057403</v>
      </c>
      <c r="I24" s="166">
        <v>2.4847768180477514</v>
      </c>
      <c r="K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1:25" s="130" customFormat="1" ht="24.75" customHeight="1">
      <c r="A25" s="278" t="s">
        <v>377</v>
      </c>
      <c r="B25" s="299">
        <v>38003.785623559997</v>
      </c>
      <c r="C25" s="299">
        <v>38817.251630450002</v>
      </c>
      <c r="D25" s="299">
        <v>39899.815507959989</v>
      </c>
      <c r="E25" s="299">
        <v>37561.045500790002</v>
      </c>
      <c r="F25" s="299">
        <v>813.46600689000479</v>
      </c>
      <c r="G25" s="277">
        <v>2.1404867792583961</v>
      </c>
      <c r="H25" s="299">
        <v>-2338.7700071699874</v>
      </c>
      <c r="I25" s="276">
        <v>-5.8616060685879718</v>
      </c>
      <c r="K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</row>
    <row r="26" spans="1:25" s="130" customFormat="1" ht="24.75" customHeight="1">
      <c r="A26" s="278" t="s">
        <v>376</v>
      </c>
      <c r="B26" s="299">
        <v>12080.382785432652</v>
      </c>
      <c r="C26" s="299">
        <v>18064.6670669177</v>
      </c>
      <c r="D26" s="299">
        <v>15618.448275443856</v>
      </c>
      <c r="E26" s="299">
        <v>21734.255537437359</v>
      </c>
      <c r="F26" s="299">
        <v>5984.2842814850483</v>
      </c>
      <c r="G26" s="277">
        <v>49.53720745257597</v>
      </c>
      <c r="H26" s="299">
        <v>6115.8072619935028</v>
      </c>
      <c r="I26" s="276">
        <v>39.157585658551596</v>
      </c>
      <c r="K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1:25" s="130" customFormat="1" ht="24.75" customHeight="1">
      <c r="A27" s="278" t="s">
        <v>375</v>
      </c>
      <c r="B27" s="299">
        <v>0</v>
      </c>
      <c r="C27" s="299">
        <v>0</v>
      </c>
      <c r="D27" s="299">
        <v>0</v>
      </c>
      <c r="E27" s="299">
        <v>0</v>
      </c>
      <c r="F27" s="299">
        <v>0</v>
      </c>
      <c r="G27" s="277"/>
      <c r="H27" s="299">
        <v>0</v>
      </c>
      <c r="I27" s="276"/>
      <c r="K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</row>
    <row r="28" spans="1:25" s="130" customFormat="1" ht="24.75" customHeight="1">
      <c r="A28" s="278" t="s">
        <v>374</v>
      </c>
      <c r="B28" s="299">
        <v>18188.727626090018</v>
      </c>
      <c r="C28" s="299">
        <v>21799.05529881332</v>
      </c>
      <c r="D28" s="299">
        <v>22542.738434950224</v>
      </c>
      <c r="E28" s="299">
        <v>20705.342867184114</v>
      </c>
      <c r="F28" s="299">
        <v>3610.3276727233024</v>
      </c>
      <c r="G28" s="277">
        <v>19.849259095752402</v>
      </c>
      <c r="H28" s="299">
        <v>-1837.3955677661106</v>
      </c>
      <c r="I28" s="276">
        <v>-8.1507203442391685</v>
      </c>
      <c r="K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1:25" s="130" customFormat="1" ht="24.75" customHeight="1">
      <c r="A29" s="244" t="s">
        <v>373</v>
      </c>
      <c r="B29" s="302">
        <v>356839.93893463397</v>
      </c>
      <c r="C29" s="302">
        <v>386579.24921948742</v>
      </c>
      <c r="D29" s="302">
        <v>457660.35495988885</v>
      </c>
      <c r="E29" s="302">
        <v>465353.37958386732</v>
      </c>
      <c r="F29" s="302">
        <v>29739.310284853447</v>
      </c>
      <c r="G29" s="281">
        <v>8.3340756008539447</v>
      </c>
      <c r="H29" s="302">
        <v>7693.0246239784756</v>
      </c>
      <c r="I29" s="166">
        <v>1.6809462608253938</v>
      </c>
      <c r="K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1:25" s="130" customFormat="1" ht="24.75" customHeight="1">
      <c r="A30" s="310" t="s">
        <v>372</v>
      </c>
      <c r="B30" s="302">
        <v>20198.296258684004</v>
      </c>
      <c r="C30" s="302">
        <v>19645.128042853998</v>
      </c>
      <c r="D30" s="302">
        <v>23358.395759636001</v>
      </c>
      <c r="E30" s="302">
        <v>24302.875407255997</v>
      </c>
      <c r="F30" s="302">
        <v>-553.16821583000637</v>
      </c>
      <c r="G30" s="281">
        <v>-2.7386875048541715</v>
      </c>
      <c r="H30" s="302">
        <v>944.47964761999538</v>
      </c>
      <c r="I30" s="166">
        <v>4.0434268574731664</v>
      </c>
      <c r="K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1:25" s="130" customFormat="1" ht="24.75" customHeight="1">
      <c r="A31" s="162" t="s">
        <v>371</v>
      </c>
      <c r="B31" s="299">
        <v>7161.6475369899999</v>
      </c>
      <c r="C31" s="299">
        <v>7281.8930434399972</v>
      </c>
      <c r="D31" s="299">
        <v>8521.3749232999999</v>
      </c>
      <c r="E31" s="299">
        <v>8711.0850690199986</v>
      </c>
      <c r="F31" s="299">
        <v>120.24550644999727</v>
      </c>
      <c r="G31" s="277">
        <v>1.6790201672021376</v>
      </c>
      <c r="H31" s="299">
        <v>189.71014571999876</v>
      </c>
      <c r="I31" s="276">
        <v>2.2262856338039323</v>
      </c>
      <c r="K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1:25" s="130" customFormat="1" ht="24.75" customHeight="1">
      <c r="A32" s="162" t="s">
        <v>370</v>
      </c>
      <c r="B32" s="299">
        <v>12843.750556450001</v>
      </c>
      <c r="C32" s="299">
        <v>12137.284529009999</v>
      </c>
      <c r="D32" s="299">
        <v>14674.971972580001</v>
      </c>
      <c r="E32" s="299">
        <v>15423.46487442</v>
      </c>
      <c r="F32" s="299">
        <v>-706.4660274400012</v>
      </c>
      <c r="G32" s="277">
        <v>-5.5004651821521175</v>
      </c>
      <c r="H32" s="299">
        <v>748.49290183999983</v>
      </c>
      <c r="I32" s="276">
        <v>5.1004724454571315</v>
      </c>
      <c r="K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</row>
    <row r="33" spans="1:25" s="130" customFormat="1" ht="24.75" customHeight="1">
      <c r="A33" s="162" t="s">
        <v>369</v>
      </c>
      <c r="B33" s="299">
        <v>184.34524686999998</v>
      </c>
      <c r="C33" s="299">
        <v>216.71932211000001</v>
      </c>
      <c r="D33" s="299">
        <v>151.17121974999998</v>
      </c>
      <c r="E33" s="299">
        <v>152.18524754000001</v>
      </c>
      <c r="F33" s="299">
        <v>32.374075240000025</v>
      </c>
      <c r="G33" s="277">
        <v>17.561654444407875</v>
      </c>
      <c r="H33" s="299">
        <v>1.0140277900000285</v>
      </c>
      <c r="I33" s="276">
        <v>0.67078098045182222</v>
      </c>
      <c r="K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</row>
    <row r="34" spans="1:25" s="130" customFormat="1" ht="24.75" customHeight="1">
      <c r="A34" s="162" t="s">
        <v>368</v>
      </c>
      <c r="B34" s="299">
        <v>7.3501018739999999</v>
      </c>
      <c r="C34" s="299">
        <v>8.0283317940000014</v>
      </c>
      <c r="D34" s="299">
        <v>9.6748275060000015</v>
      </c>
      <c r="E34" s="299">
        <v>15.842999775999999</v>
      </c>
      <c r="F34" s="299">
        <v>0.67822992000000148</v>
      </c>
      <c r="G34" s="277">
        <v>9.2274900624051064</v>
      </c>
      <c r="H34" s="299">
        <v>6.1681722699999977</v>
      </c>
      <c r="I34" s="276">
        <v>63.754855227906702</v>
      </c>
      <c r="K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</row>
    <row r="35" spans="1:25" s="130" customFormat="1" ht="24.75" customHeight="1">
      <c r="A35" s="162" t="s">
        <v>367</v>
      </c>
      <c r="B35" s="299">
        <v>1.2028165</v>
      </c>
      <c r="C35" s="299">
        <v>1.2028165</v>
      </c>
      <c r="D35" s="299">
        <v>1.2028165</v>
      </c>
      <c r="E35" s="299">
        <v>0.29721649999999999</v>
      </c>
      <c r="F35" s="299">
        <v>0</v>
      </c>
      <c r="G35" s="277">
        <v>0</v>
      </c>
      <c r="H35" s="299">
        <v>-0.90559999999999996</v>
      </c>
      <c r="I35" s="276">
        <v>-75.289954868427557</v>
      </c>
      <c r="K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</row>
    <row r="36" spans="1:25" s="130" customFormat="1" ht="24.75" customHeight="1">
      <c r="A36" s="310" t="s">
        <v>366</v>
      </c>
      <c r="B36" s="302">
        <v>323376.78833129973</v>
      </c>
      <c r="C36" s="302">
        <v>352284.95916388457</v>
      </c>
      <c r="D36" s="302">
        <v>418744.53067961993</v>
      </c>
      <c r="E36" s="302">
        <v>425056.14219118416</v>
      </c>
      <c r="F36" s="302">
        <v>28908.170832584845</v>
      </c>
      <c r="G36" s="281">
        <v>8.9394699544632772</v>
      </c>
      <c r="H36" s="302">
        <v>6311.6115115642315</v>
      </c>
      <c r="I36" s="166">
        <v>1.5072701967761879</v>
      </c>
      <c r="K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</row>
    <row r="37" spans="1:25" s="130" customFormat="1" ht="24.75" customHeight="1">
      <c r="A37" s="162" t="s">
        <v>365</v>
      </c>
      <c r="B37" s="299">
        <v>7989.4</v>
      </c>
      <c r="C37" s="299">
        <v>9057.1</v>
      </c>
      <c r="D37" s="299">
        <v>15676</v>
      </c>
      <c r="E37" s="299">
        <v>14725.1</v>
      </c>
      <c r="F37" s="299">
        <v>1067.7000000000007</v>
      </c>
      <c r="G37" s="277">
        <v>13.363957243347446</v>
      </c>
      <c r="H37" s="299">
        <v>-950.89999999999964</v>
      </c>
      <c r="I37" s="276">
        <v>-6.0659607042612889</v>
      </c>
      <c r="K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</row>
    <row r="38" spans="1:25" s="130" customFormat="1" ht="24.75" customHeight="1">
      <c r="A38" s="164" t="s">
        <v>364</v>
      </c>
      <c r="B38" s="299">
        <v>75.195085480000003</v>
      </c>
      <c r="C38" s="299">
        <v>102.25416392000001</v>
      </c>
      <c r="D38" s="299">
        <v>234.17917144999998</v>
      </c>
      <c r="E38" s="299">
        <v>180.03739791000001</v>
      </c>
      <c r="F38" s="299">
        <v>27.059078440000008</v>
      </c>
      <c r="G38" s="277">
        <v>35.985168800954469</v>
      </c>
      <c r="H38" s="299">
        <v>-54.141773539999974</v>
      </c>
      <c r="I38" s="276">
        <v>-23.119807455446516</v>
      </c>
      <c r="K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</row>
    <row r="39" spans="1:25" s="130" customFormat="1" ht="24.75" customHeight="1">
      <c r="A39" s="164" t="s">
        <v>363</v>
      </c>
      <c r="B39" s="299">
        <v>61535.049148239341</v>
      </c>
      <c r="C39" s="299">
        <v>49209.841629955219</v>
      </c>
      <c r="D39" s="299">
        <v>58588.24600330009</v>
      </c>
      <c r="E39" s="299">
        <v>64370.453033178892</v>
      </c>
      <c r="F39" s="299">
        <v>-12325.207518284122</v>
      </c>
      <c r="G39" s="277">
        <v>-20.029572883889983</v>
      </c>
      <c r="H39" s="299">
        <v>5782.2070298788021</v>
      </c>
      <c r="I39" s="276">
        <v>9.8692270622901201</v>
      </c>
      <c r="K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</row>
    <row r="40" spans="1:25" s="130" customFormat="1" ht="24.75" customHeight="1">
      <c r="A40" s="279" t="s">
        <v>362</v>
      </c>
      <c r="B40" s="299">
        <v>0</v>
      </c>
      <c r="C40" s="299">
        <v>0</v>
      </c>
      <c r="D40" s="299">
        <v>0</v>
      </c>
      <c r="E40" s="299">
        <v>0</v>
      </c>
      <c r="F40" s="299">
        <v>0</v>
      </c>
      <c r="G40" s="277"/>
      <c r="H40" s="299">
        <v>0</v>
      </c>
      <c r="I40" s="276"/>
      <c r="K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</row>
    <row r="41" spans="1:25" s="130" customFormat="1" ht="24.75" customHeight="1">
      <c r="A41" s="162" t="s">
        <v>361</v>
      </c>
      <c r="B41" s="299">
        <v>61535.049148239341</v>
      </c>
      <c r="C41" s="299">
        <v>49209.841629955219</v>
      </c>
      <c r="D41" s="299">
        <v>58588.24600330009</v>
      </c>
      <c r="E41" s="299">
        <v>64370.453033178892</v>
      </c>
      <c r="F41" s="299">
        <v>-12325.207518284122</v>
      </c>
      <c r="G41" s="277">
        <v>-20.029572883889983</v>
      </c>
      <c r="H41" s="299">
        <v>5782.2070298788021</v>
      </c>
      <c r="I41" s="276">
        <v>9.8692270622901201</v>
      </c>
      <c r="K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</row>
    <row r="42" spans="1:25" s="130" customFormat="1" ht="24.75" customHeight="1">
      <c r="A42" s="164" t="s">
        <v>360</v>
      </c>
      <c r="B42" s="299">
        <v>253777.1440975804</v>
      </c>
      <c r="C42" s="299">
        <v>293915.76337000937</v>
      </c>
      <c r="D42" s="299">
        <v>344246.10550486983</v>
      </c>
      <c r="E42" s="299">
        <v>345780.55176009529</v>
      </c>
      <c r="F42" s="299">
        <v>40138.619272428972</v>
      </c>
      <c r="G42" s="277">
        <v>15.816483164849229</v>
      </c>
      <c r="H42" s="299">
        <v>1534.4462552254554</v>
      </c>
      <c r="I42" s="276">
        <v>0.44574106451401774</v>
      </c>
      <c r="K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</row>
    <row r="43" spans="1:25" s="130" customFormat="1" ht="24.75" customHeight="1">
      <c r="A43" s="164" t="s">
        <v>359</v>
      </c>
      <c r="B43" s="299">
        <v>252107.64372024106</v>
      </c>
      <c r="C43" s="299">
        <v>289470.74579601956</v>
      </c>
      <c r="D43" s="299">
        <v>342111.09942056722</v>
      </c>
      <c r="E43" s="299">
        <v>340942.1283478</v>
      </c>
      <c r="F43" s="299">
        <v>37363.102075778501</v>
      </c>
      <c r="G43" s="277">
        <v>14.820297204966785</v>
      </c>
      <c r="H43" s="299">
        <v>-1168.9710727672209</v>
      </c>
      <c r="I43" s="276">
        <v>-0.34169340741855631</v>
      </c>
      <c r="K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</row>
    <row r="44" spans="1:25" s="130" customFormat="1" ht="24.75" customHeight="1">
      <c r="A44" s="162" t="s">
        <v>358</v>
      </c>
      <c r="B44" s="299">
        <v>1669.5003773393328</v>
      </c>
      <c r="C44" s="299">
        <v>4445.0175739898114</v>
      </c>
      <c r="D44" s="299">
        <v>2135.0060843026008</v>
      </c>
      <c r="E44" s="299">
        <v>4838.4234122952985</v>
      </c>
      <c r="F44" s="299">
        <v>2775.5171966504786</v>
      </c>
      <c r="G44" s="277">
        <v>166.2483719275221</v>
      </c>
      <c r="H44" s="299">
        <v>2703.4173279926977</v>
      </c>
      <c r="I44" s="276">
        <v>126.62340158509518</v>
      </c>
      <c r="K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</row>
    <row r="45" spans="1:25" s="130" customFormat="1" ht="24.75" customHeight="1">
      <c r="A45" s="278" t="s">
        <v>357</v>
      </c>
      <c r="B45" s="299">
        <v>0</v>
      </c>
      <c r="C45" s="299">
        <v>0</v>
      </c>
      <c r="D45" s="299">
        <v>0</v>
      </c>
      <c r="E45" s="299">
        <v>0</v>
      </c>
      <c r="F45" s="299">
        <v>0</v>
      </c>
      <c r="G45" s="277"/>
      <c r="H45" s="299">
        <v>0</v>
      </c>
      <c r="I45" s="276"/>
      <c r="K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 s="130" customFormat="1" ht="24.75" customHeight="1">
      <c r="A46" s="309" t="s">
        <v>356</v>
      </c>
      <c r="B46" s="302">
        <v>0</v>
      </c>
      <c r="C46" s="302">
        <v>0</v>
      </c>
      <c r="D46" s="302">
        <v>0</v>
      </c>
      <c r="E46" s="302">
        <v>0</v>
      </c>
      <c r="F46" s="302">
        <v>0</v>
      </c>
      <c r="G46" s="281"/>
      <c r="H46" s="302">
        <v>0</v>
      </c>
      <c r="I46" s="166"/>
      <c r="K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</row>
    <row r="47" spans="1:25" s="130" customFormat="1" ht="21.75" customHeight="1" thickBot="1">
      <c r="A47" s="308" t="s">
        <v>355</v>
      </c>
      <c r="B47" s="314">
        <v>13264.854373828737</v>
      </c>
      <c r="C47" s="313">
        <v>14649.162009492597</v>
      </c>
      <c r="D47" s="312">
        <v>15557.428555689512</v>
      </c>
      <c r="E47" s="312">
        <v>15994.361995282721</v>
      </c>
      <c r="F47" s="312">
        <v>1384.3076356638594</v>
      </c>
      <c r="G47" s="305">
        <v>10.435905262518883</v>
      </c>
      <c r="H47" s="312">
        <v>436.93343959320919</v>
      </c>
      <c r="I47" s="303">
        <v>2.8085196601042277</v>
      </c>
      <c r="K47" s="215"/>
      <c r="R47" s="215"/>
      <c r="S47" s="215"/>
      <c r="T47" s="215"/>
      <c r="U47" s="215"/>
      <c r="V47" s="215"/>
      <c r="W47" s="215"/>
      <c r="X47" s="215"/>
      <c r="Y47" s="215"/>
    </row>
    <row r="48" spans="1:25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0.7109375" style="130" customWidth="1"/>
    <col min="7" max="7" width="8.5703125" style="130" customWidth="1"/>
    <col min="8" max="8" width="12.42578125" style="130" customWidth="1"/>
    <col min="9" max="9" width="9.42578125" style="130" customWidth="1"/>
    <col min="10" max="252" width="11" style="129"/>
    <col min="253" max="253" width="46.7109375" style="129" bestFit="1" customWidth="1"/>
    <col min="254" max="254" width="11.85546875" style="129" customWidth="1"/>
    <col min="255" max="255" width="12.42578125" style="129" customWidth="1"/>
    <col min="256" max="256" width="12.5703125" style="129" customWidth="1"/>
    <col min="257" max="257" width="11.7109375" style="129" customWidth="1"/>
    <col min="258" max="258" width="10.7109375" style="129" customWidth="1"/>
    <col min="259" max="259" width="2.42578125" style="129" bestFit="1" customWidth="1"/>
    <col min="260" max="260" width="8.5703125" style="129" customWidth="1"/>
    <col min="261" max="261" width="12.42578125" style="129" customWidth="1"/>
    <col min="262" max="262" width="2.140625" style="129" customWidth="1"/>
    <col min="263" max="263" width="9.42578125" style="129" customWidth="1"/>
    <col min="264" max="508" width="11" style="129"/>
    <col min="509" max="509" width="46.7109375" style="129" bestFit="1" customWidth="1"/>
    <col min="510" max="510" width="11.85546875" style="129" customWidth="1"/>
    <col min="511" max="511" width="12.42578125" style="129" customWidth="1"/>
    <col min="512" max="512" width="12.5703125" style="129" customWidth="1"/>
    <col min="513" max="513" width="11.7109375" style="129" customWidth="1"/>
    <col min="514" max="514" width="10.7109375" style="129" customWidth="1"/>
    <col min="515" max="515" width="2.42578125" style="129" bestFit="1" customWidth="1"/>
    <col min="516" max="516" width="8.5703125" style="129" customWidth="1"/>
    <col min="517" max="517" width="12.42578125" style="129" customWidth="1"/>
    <col min="518" max="518" width="2.140625" style="129" customWidth="1"/>
    <col min="519" max="519" width="9.42578125" style="129" customWidth="1"/>
    <col min="520" max="764" width="11" style="129"/>
    <col min="765" max="765" width="46.7109375" style="129" bestFit="1" customWidth="1"/>
    <col min="766" max="766" width="11.85546875" style="129" customWidth="1"/>
    <col min="767" max="767" width="12.42578125" style="129" customWidth="1"/>
    <col min="768" max="768" width="12.5703125" style="129" customWidth="1"/>
    <col min="769" max="769" width="11.7109375" style="129" customWidth="1"/>
    <col min="770" max="770" width="10.7109375" style="129" customWidth="1"/>
    <col min="771" max="771" width="2.42578125" style="129" bestFit="1" customWidth="1"/>
    <col min="772" max="772" width="8.5703125" style="129" customWidth="1"/>
    <col min="773" max="773" width="12.42578125" style="129" customWidth="1"/>
    <col min="774" max="774" width="2.140625" style="129" customWidth="1"/>
    <col min="775" max="775" width="9.42578125" style="129" customWidth="1"/>
    <col min="776" max="1020" width="11" style="129"/>
    <col min="1021" max="1021" width="46.7109375" style="129" bestFit="1" customWidth="1"/>
    <col min="1022" max="1022" width="11.85546875" style="129" customWidth="1"/>
    <col min="1023" max="1023" width="12.42578125" style="129" customWidth="1"/>
    <col min="1024" max="1024" width="12.5703125" style="129" customWidth="1"/>
    <col min="1025" max="1025" width="11.7109375" style="129" customWidth="1"/>
    <col min="1026" max="1026" width="10.7109375" style="129" customWidth="1"/>
    <col min="1027" max="1027" width="2.42578125" style="129" bestFit="1" customWidth="1"/>
    <col min="1028" max="1028" width="8.5703125" style="129" customWidth="1"/>
    <col min="1029" max="1029" width="12.42578125" style="129" customWidth="1"/>
    <col min="1030" max="1030" width="2.140625" style="129" customWidth="1"/>
    <col min="1031" max="1031" width="9.42578125" style="129" customWidth="1"/>
    <col min="1032" max="1276" width="11" style="129"/>
    <col min="1277" max="1277" width="46.7109375" style="129" bestFit="1" customWidth="1"/>
    <col min="1278" max="1278" width="11.85546875" style="129" customWidth="1"/>
    <col min="1279" max="1279" width="12.42578125" style="129" customWidth="1"/>
    <col min="1280" max="1280" width="12.5703125" style="129" customWidth="1"/>
    <col min="1281" max="1281" width="11.7109375" style="129" customWidth="1"/>
    <col min="1282" max="1282" width="10.7109375" style="129" customWidth="1"/>
    <col min="1283" max="1283" width="2.42578125" style="129" bestFit="1" customWidth="1"/>
    <col min="1284" max="1284" width="8.5703125" style="129" customWidth="1"/>
    <col min="1285" max="1285" width="12.42578125" style="129" customWidth="1"/>
    <col min="1286" max="1286" width="2.140625" style="129" customWidth="1"/>
    <col min="1287" max="1287" width="9.42578125" style="129" customWidth="1"/>
    <col min="1288" max="1532" width="11" style="129"/>
    <col min="1533" max="1533" width="46.7109375" style="129" bestFit="1" customWidth="1"/>
    <col min="1534" max="1534" width="11.85546875" style="129" customWidth="1"/>
    <col min="1535" max="1535" width="12.42578125" style="129" customWidth="1"/>
    <col min="1536" max="1536" width="12.5703125" style="129" customWidth="1"/>
    <col min="1537" max="1537" width="11.7109375" style="129" customWidth="1"/>
    <col min="1538" max="1538" width="10.7109375" style="129" customWidth="1"/>
    <col min="1539" max="1539" width="2.42578125" style="129" bestFit="1" customWidth="1"/>
    <col min="1540" max="1540" width="8.5703125" style="129" customWidth="1"/>
    <col min="1541" max="1541" width="12.42578125" style="129" customWidth="1"/>
    <col min="1542" max="1542" width="2.140625" style="129" customWidth="1"/>
    <col min="1543" max="1543" width="9.42578125" style="129" customWidth="1"/>
    <col min="1544" max="1788" width="11" style="129"/>
    <col min="1789" max="1789" width="46.7109375" style="129" bestFit="1" customWidth="1"/>
    <col min="1790" max="1790" width="11.85546875" style="129" customWidth="1"/>
    <col min="1791" max="1791" width="12.42578125" style="129" customWidth="1"/>
    <col min="1792" max="1792" width="12.5703125" style="129" customWidth="1"/>
    <col min="1793" max="1793" width="11.7109375" style="129" customWidth="1"/>
    <col min="1794" max="1794" width="10.7109375" style="129" customWidth="1"/>
    <col min="1795" max="1795" width="2.42578125" style="129" bestFit="1" customWidth="1"/>
    <col min="1796" max="1796" width="8.5703125" style="129" customWidth="1"/>
    <col min="1797" max="1797" width="12.42578125" style="129" customWidth="1"/>
    <col min="1798" max="1798" width="2.140625" style="129" customWidth="1"/>
    <col min="1799" max="1799" width="9.42578125" style="129" customWidth="1"/>
    <col min="1800" max="2044" width="11" style="129"/>
    <col min="2045" max="2045" width="46.7109375" style="129" bestFit="1" customWidth="1"/>
    <col min="2046" max="2046" width="11.85546875" style="129" customWidth="1"/>
    <col min="2047" max="2047" width="12.42578125" style="129" customWidth="1"/>
    <col min="2048" max="2048" width="12.5703125" style="129" customWidth="1"/>
    <col min="2049" max="2049" width="11.7109375" style="129" customWidth="1"/>
    <col min="2050" max="2050" width="10.7109375" style="129" customWidth="1"/>
    <col min="2051" max="2051" width="2.42578125" style="129" bestFit="1" customWidth="1"/>
    <col min="2052" max="2052" width="8.5703125" style="129" customWidth="1"/>
    <col min="2053" max="2053" width="12.42578125" style="129" customWidth="1"/>
    <col min="2054" max="2054" width="2.140625" style="129" customWidth="1"/>
    <col min="2055" max="2055" width="9.42578125" style="129" customWidth="1"/>
    <col min="2056" max="2300" width="11" style="129"/>
    <col min="2301" max="2301" width="46.7109375" style="129" bestFit="1" customWidth="1"/>
    <col min="2302" max="2302" width="11.85546875" style="129" customWidth="1"/>
    <col min="2303" max="2303" width="12.42578125" style="129" customWidth="1"/>
    <col min="2304" max="2304" width="12.5703125" style="129" customWidth="1"/>
    <col min="2305" max="2305" width="11.7109375" style="129" customWidth="1"/>
    <col min="2306" max="2306" width="10.7109375" style="129" customWidth="1"/>
    <col min="2307" max="2307" width="2.42578125" style="129" bestFit="1" customWidth="1"/>
    <col min="2308" max="2308" width="8.5703125" style="129" customWidth="1"/>
    <col min="2309" max="2309" width="12.42578125" style="129" customWidth="1"/>
    <col min="2310" max="2310" width="2.140625" style="129" customWidth="1"/>
    <col min="2311" max="2311" width="9.42578125" style="129" customWidth="1"/>
    <col min="2312" max="2556" width="11" style="129"/>
    <col min="2557" max="2557" width="46.7109375" style="129" bestFit="1" customWidth="1"/>
    <col min="2558" max="2558" width="11.85546875" style="129" customWidth="1"/>
    <col min="2559" max="2559" width="12.42578125" style="129" customWidth="1"/>
    <col min="2560" max="2560" width="12.5703125" style="129" customWidth="1"/>
    <col min="2561" max="2561" width="11.7109375" style="129" customWidth="1"/>
    <col min="2562" max="2562" width="10.7109375" style="129" customWidth="1"/>
    <col min="2563" max="2563" width="2.42578125" style="129" bestFit="1" customWidth="1"/>
    <col min="2564" max="2564" width="8.5703125" style="129" customWidth="1"/>
    <col min="2565" max="2565" width="12.42578125" style="129" customWidth="1"/>
    <col min="2566" max="2566" width="2.140625" style="129" customWidth="1"/>
    <col min="2567" max="2567" width="9.42578125" style="129" customWidth="1"/>
    <col min="2568" max="2812" width="11" style="129"/>
    <col min="2813" max="2813" width="46.7109375" style="129" bestFit="1" customWidth="1"/>
    <col min="2814" max="2814" width="11.85546875" style="129" customWidth="1"/>
    <col min="2815" max="2815" width="12.42578125" style="129" customWidth="1"/>
    <col min="2816" max="2816" width="12.5703125" style="129" customWidth="1"/>
    <col min="2817" max="2817" width="11.7109375" style="129" customWidth="1"/>
    <col min="2818" max="2818" width="10.7109375" style="129" customWidth="1"/>
    <col min="2819" max="2819" width="2.42578125" style="129" bestFit="1" customWidth="1"/>
    <col min="2820" max="2820" width="8.5703125" style="129" customWidth="1"/>
    <col min="2821" max="2821" width="12.42578125" style="129" customWidth="1"/>
    <col min="2822" max="2822" width="2.140625" style="129" customWidth="1"/>
    <col min="2823" max="2823" width="9.42578125" style="129" customWidth="1"/>
    <col min="2824" max="3068" width="11" style="129"/>
    <col min="3069" max="3069" width="46.7109375" style="129" bestFit="1" customWidth="1"/>
    <col min="3070" max="3070" width="11.85546875" style="129" customWidth="1"/>
    <col min="3071" max="3071" width="12.42578125" style="129" customWidth="1"/>
    <col min="3072" max="3072" width="12.5703125" style="129" customWidth="1"/>
    <col min="3073" max="3073" width="11.7109375" style="129" customWidth="1"/>
    <col min="3074" max="3074" width="10.7109375" style="129" customWidth="1"/>
    <col min="3075" max="3075" width="2.42578125" style="129" bestFit="1" customWidth="1"/>
    <col min="3076" max="3076" width="8.5703125" style="129" customWidth="1"/>
    <col min="3077" max="3077" width="12.42578125" style="129" customWidth="1"/>
    <col min="3078" max="3078" width="2.140625" style="129" customWidth="1"/>
    <col min="3079" max="3079" width="9.42578125" style="129" customWidth="1"/>
    <col min="3080" max="3324" width="11" style="129"/>
    <col min="3325" max="3325" width="46.7109375" style="129" bestFit="1" customWidth="1"/>
    <col min="3326" max="3326" width="11.85546875" style="129" customWidth="1"/>
    <col min="3327" max="3327" width="12.42578125" style="129" customWidth="1"/>
    <col min="3328" max="3328" width="12.5703125" style="129" customWidth="1"/>
    <col min="3329" max="3329" width="11.7109375" style="129" customWidth="1"/>
    <col min="3330" max="3330" width="10.7109375" style="129" customWidth="1"/>
    <col min="3331" max="3331" width="2.42578125" style="129" bestFit="1" customWidth="1"/>
    <col min="3332" max="3332" width="8.5703125" style="129" customWidth="1"/>
    <col min="3333" max="3333" width="12.42578125" style="129" customWidth="1"/>
    <col min="3334" max="3334" width="2.140625" style="129" customWidth="1"/>
    <col min="3335" max="3335" width="9.42578125" style="129" customWidth="1"/>
    <col min="3336" max="3580" width="11" style="129"/>
    <col min="3581" max="3581" width="46.7109375" style="129" bestFit="1" customWidth="1"/>
    <col min="3582" max="3582" width="11.85546875" style="129" customWidth="1"/>
    <col min="3583" max="3583" width="12.42578125" style="129" customWidth="1"/>
    <col min="3584" max="3584" width="12.5703125" style="129" customWidth="1"/>
    <col min="3585" max="3585" width="11.7109375" style="129" customWidth="1"/>
    <col min="3586" max="3586" width="10.7109375" style="129" customWidth="1"/>
    <col min="3587" max="3587" width="2.42578125" style="129" bestFit="1" customWidth="1"/>
    <col min="3588" max="3588" width="8.5703125" style="129" customWidth="1"/>
    <col min="3589" max="3589" width="12.42578125" style="129" customWidth="1"/>
    <col min="3590" max="3590" width="2.140625" style="129" customWidth="1"/>
    <col min="3591" max="3591" width="9.42578125" style="129" customWidth="1"/>
    <col min="3592" max="3836" width="11" style="129"/>
    <col min="3837" max="3837" width="46.7109375" style="129" bestFit="1" customWidth="1"/>
    <col min="3838" max="3838" width="11.85546875" style="129" customWidth="1"/>
    <col min="3839" max="3839" width="12.42578125" style="129" customWidth="1"/>
    <col min="3840" max="3840" width="12.5703125" style="129" customWidth="1"/>
    <col min="3841" max="3841" width="11.7109375" style="129" customWidth="1"/>
    <col min="3842" max="3842" width="10.7109375" style="129" customWidth="1"/>
    <col min="3843" max="3843" width="2.42578125" style="129" bestFit="1" customWidth="1"/>
    <col min="3844" max="3844" width="8.5703125" style="129" customWidth="1"/>
    <col min="3845" max="3845" width="12.42578125" style="129" customWidth="1"/>
    <col min="3846" max="3846" width="2.140625" style="129" customWidth="1"/>
    <col min="3847" max="3847" width="9.42578125" style="129" customWidth="1"/>
    <col min="3848" max="4092" width="11" style="129"/>
    <col min="4093" max="4093" width="46.7109375" style="129" bestFit="1" customWidth="1"/>
    <col min="4094" max="4094" width="11.85546875" style="129" customWidth="1"/>
    <col min="4095" max="4095" width="12.42578125" style="129" customWidth="1"/>
    <col min="4096" max="4096" width="12.5703125" style="129" customWidth="1"/>
    <col min="4097" max="4097" width="11.7109375" style="129" customWidth="1"/>
    <col min="4098" max="4098" width="10.7109375" style="129" customWidth="1"/>
    <col min="4099" max="4099" width="2.42578125" style="129" bestFit="1" customWidth="1"/>
    <col min="4100" max="4100" width="8.5703125" style="129" customWidth="1"/>
    <col min="4101" max="4101" width="12.42578125" style="129" customWidth="1"/>
    <col min="4102" max="4102" width="2.140625" style="129" customWidth="1"/>
    <col min="4103" max="4103" width="9.42578125" style="129" customWidth="1"/>
    <col min="4104" max="4348" width="11" style="129"/>
    <col min="4349" max="4349" width="46.7109375" style="129" bestFit="1" customWidth="1"/>
    <col min="4350" max="4350" width="11.85546875" style="129" customWidth="1"/>
    <col min="4351" max="4351" width="12.42578125" style="129" customWidth="1"/>
    <col min="4352" max="4352" width="12.5703125" style="129" customWidth="1"/>
    <col min="4353" max="4353" width="11.7109375" style="129" customWidth="1"/>
    <col min="4354" max="4354" width="10.7109375" style="129" customWidth="1"/>
    <col min="4355" max="4355" width="2.42578125" style="129" bestFit="1" customWidth="1"/>
    <col min="4356" max="4356" width="8.5703125" style="129" customWidth="1"/>
    <col min="4357" max="4357" width="12.42578125" style="129" customWidth="1"/>
    <col min="4358" max="4358" width="2.140625" style="129" customWidth="1"/>
    <col min="4359" max="4359" width="9.42578125" style="129" customWidth="1"/>
    <col min="4360" max="4604" width="11" style="129"/>
    <col min="4605" max="4605" width="46.7109375" style="129" bestFit="1" customWidth="1"/>
    <col min="4606" max="4606" width="11.85546875" style="129" customWidth="1"/>
    <col min="4607" max="4607" width="12.42578125" style="129" customWidth="1"/>
    <col min="4608" max="4608" width="12.5703125" style="129" customWidth="1"/>
    <col min="4609" max="4609" width="11.7109375" style="129" customWidth="1"/>
    <col min="4610" max="4610" width="10.7109375" style="129" customWidth="1"/>
    <col min="4611" max="4611" width="2.42578125" style="129" bestFit="1" customWidth="1"/>
    <col min="4612" max="4612" width="8.5703125" style="129" customWidth="1"/>
    <col min="4613" max="4613" width="12.42578125" style="129" customWidth="1"/>
    <col min="4614" max="4614" width="2.140625" style="129" customWidth="1"/>
    <col min="4615" max="4615" width="9.42578125" style="129" customWidth="1"/>
    <col min="4616" max="4860" width="11" style="129"/>
    <col min="4861" max="4861" width="46.7109375" style="129" bestFit="1" customWidth="1"/>
    <col min="4862" max="4862" width="11.85546875" style="129" customWidth="1"/>
    <col min="4863" max="4863" width="12.42578125" style="129" customWidth="1"/>
    <col min="4864" max="4864" width="12.5703125" style="129" customWidth="1"/>
    <col min="4865" max="4865" width="11.7109375" style="129" customWidth="1"/>
    <col min="4866" max="4866" width="10.7109375" style="129" customWidth="1"/>
    <col min="4867" max="4867" width="2.42578125" style="129" bestFit="1" customWidth="1"/>
    <col min="4868" max="4868" width="8.5703125" style="129" customWidth="1"/>
    <col min="4869" max="4869" width="12.42578125" style="129" customWidth="1"/>
    <col min="4870" max="4870" width="2.140625" style="129" customWidth="1"/>
    <col min="4871" max="4871" width="9.42578125" style="129" customWidth="1"/>
    <col min="4872" max="5116" width="11" style="129"/>
    <col min="5117" max="5117" width="46.7109375" style="129" bestFit="1" customWidth="1"/>
    <col min="5118" max="5118" width="11.85546875" style="129" customWidth="1"/>
    <col min="5119" max="5119" width="12.42578125" style="129" customWidth="1"/>
    <col min="5120" max="5120" width="12.5703125" style="129" customWidth="1"/>
    <col min="5121" max="5121" width="11.7109375" style="129" customWidth="1"/>
    <col min="5122" max="5122" width="10.7109375" style="129" customWidth="1"/>
    <col min="5123" max="5123" width="2.42578125" style="129" bestFit="1" customWidth="1"/>
    <col min="5124" max="5124" width="8.5703125" style="129" customWidth="1"/>
    <col min="5125" max="5125" width="12.42578125" style="129" customWidth="1"/>
    <col min="5126" max="5126" width="2.140625" style="129" customWidth="1"/>
    <col min="5127" max="5127" width="9.42578125" style="129" customWidth="1"/>
    <col min="5128" max="5372" width="11" style="129"/>
    <col min="5373" max="5373" width="46.7109375" style="129" bestFit="1" customWidth="1"/>
    <col min="5374" max="5374" width="11.85546875" style="129" customWidth="1"/>
    <col min="5375" max="5375" width="12.42578125" style="129" customWidth="1"/>
    <col min="5376" max="5376" width="12.5703125" style="129" customWidth="1"/>
    <col min="5377" max="5377" width="11.7109375" style="129" customWidth="1"/>
    <col min="5378" max="5378" width="10.7109375" style="129" customWidth="1"/>
    <col min="5379" max="5379" width="2.42578125" style="129" bestFit="1" customWidth="1"/>
    <col min="5380" max="5380" width="8.5703125" style="129" customWidth="1"/>
    <col min="5381" max="5381" width="12.42578125" style="129" customWidth="1"/>
    <col min="5382" max="5382" width="2.140625" style="129" customWidth="1"/>
    <col min="5383" max="5383" width="9.42578125" style="129" customWidth="1"/>
    <col min="5384" max="5628" width="11" style="129"/>
    <col min="5629" max="5629" width="46.7109375" style="129" bestFit="1" customWidth="1"/>
    <col min="5630" max="5630" width="11.85546875" style="129" customWidth="1"/>
    <col min="5631" max="5631" width="12.42578125" style="129" customWidth="1"/>
    <col min="5632" max="5632" width="12.5703125" style="129" customWidth="1"/>
    <col min="5633" max="5633" width="11.7109375" style="129" customWidth="1"/>
    <col min="5634" max="5634" width="10.7109375" style="129" customWidth="1"/>
    <col min="5635" max="5635" width="2.42578125" style="129" bestFit="1" customWidth="1"/>
    <col min="5636" max="5636" width="8.5703125" style="129" customWidth="1"/>
    <col min="5637" max="5637" width="12.42578125" style="129" customWidth="1"/>
    <col min="5638" max="5638" width="2.140625" style="129" customWidth="1"/>
    <col min="5639" max="5639" width="9.42578125" style="129" customWidth="1"/>
    <col min="5640" max="5884" width="11" style="129"/>
    <col min="5885" max="5885" width="46.7109375" style="129" bestFit="1" customWidth="1"/>
    <col min="5886" max="5886" width="11.85546875" style="129" customWidth="1"/>
    <col min="5887" max="5887" width="12.42578125" style="129" customWidth="1"/>
    <col min="5888" max="5888" width="12.5703125" style="129" customWidth="1"/>
    <col min="5889" max="5889" width="11.7109375" style="129" customWidth="1"/>
    <col min="5890" max="5890" width="10.7109375" style="129" customWidth="1"/>
    <col min="5891" max="5891" width="2.42578125" style="129" bestFit="1" customWidth="1"/>
    <col min="5892" max="5892" width="8.5703125" style="129" customWidth="1"/>
    <col min="5893" max="5893" width="12.42578125" style="129" customWidth="1"/>
    <col min="5894" max="5894" width="2.140625" style="129" customWidth="1"/>
    <col min="5895" max="5895" width="9.42578125" style="129" customWidth="1"/>
    <col min="5896" max="6140" width="11" style="129"/>
    <col min="6141" max="6141" width="46.7109375" style="129" bestFit="1" customWidth="1"/>
    <col min="6142" max="6142" width="11.85546875" style="129" customWidth="1"/>
    <col min="6143" max="6143" width="12.42578125" style="129" customWidth="1"/>
    <col min="6144" max="6144" width="12.5703125" style="129" customWidth="1"/>
    <col min="6145" max="6145" width="11.7109375" style="129" customWidth="1"/>
    <col min="6146" max="6146" width="10.7109375" style="129" customWidth="1"/>
    <col min="6147" max="6147" width="2.42578125" style="129" bestFit="1" customWidth="1"/>
    <col min="6148" max="6148" width="8.5703125" style="129" customWidth="1"/>
    <col min="6149" max="6149" width="12.42578125" style="129" customWidth="1"/>
    <col min="6150" max="6150" width="2.140625" style="129" customWidth="1"/>
    <col min="6151" max="6151" width="9.42578125" style="129" customWidth="1"/>
    <col min="6152" max="6396" width="11" style="129"/>
    <col min="6397" max="6397" width="46.7109375" style="129" bestFit="1" customWidth="1"/>
    <col min="6398" max="6398" width="11.85546875" style="129" customWidth="1"/>
    <col min="6399" max="6399" width="12.42578125" style="129" customWidth="1"/>
    <col min="6400" max="6400" width="12.5703125" style="129" customWidth="1"/>
    <col min="6401" max="6401" width="11.7109375" style="129" customWidth="1"/>
    <col min="6402" max="6402" width="10.7109375" style="129" customWidth="1"/>
    <col min="6403" max="6403" width="2.42578125" style="129" bestFit="1" customWidth="1"/>
    <col min="6404" max="6404" width="8.5703125" style="129" customWidth="1"/>
    <col min="6405" max="6405" width="12.42578125" style="129" customWidth="1"/>
    <col min="6406" max="6406" width="2.140625" style="129" customWidth="1"/>
    <col min="6407" max="6407" width="9.42578125" style="129" customWidth="1"/>
    <col min="6408" max="6652" width="11" style="129"/>
    <col min="6653" max="6653" width="46.7109375" style="129" bestFit="1" customWidth="1"/>
    <col min="6654" max="6654" width="11.85546875" style="129" customWidth="1"/>
    <col min="6655" max="6655" width="12.42578125" style="129" customWidth="1"/>
    <col min="6656" max="6656" width="12.5703125" style="129" customWidth="1"/>
    <col min="6657" max="6657" width="11.7109375" style="129" customWidth="1"/>
    <col min="6658" max="6658" width="10.7109375" style="129" customWidth="1"/>
    <col min="6659" max="6659" width="2.42578125" style="129" bestFit="1" customWidth="1"/>
    <col min="6660" max="6660" width="8.5703125" style="129" customWidth="1"/>
    <col min="6661" max="6661" width="12.42578125" style="129" customWidth="1"/>
    <col min="6662" max="6662" width="2.140625" style="129" customWidth="1"/>
    <col min="6663" max="6663" width="9.42578125" style="129" customWidth="1"/>
    <col min="6664" max="6908" width="11" style="129"/>
    <col min="6909" max="6909" width="46.7109375" style="129" bestFit="1" customWidth="1"/>
    <col min="6910" max="6910" width="11.85546875" style="129" customWidth="1"/>
    <col min="6911" max="6911" width="12.42578125" style="129" customWidth="1"/>
    <col min="6912" max="6912" width="12.5703125" style="129" customWidth="1"/>
    <col min="6913" max="6913" width="11.7109375" style="129" customWidth="1"/>
    <col min="6914" max="6914" width="10.7109375" style="129" customWidth="1"/>
    <col min="6915" max="6915" width="2.42578125" style="129" bestFit="1" customWidth="1"/>
    <col min="6916" max="6916" width="8.5703125" style="129" customWidth="1"/>
    <col min="6917" max="6917" width="12.42578125" style="129" customWidth="1"/>
    <col min="6918" max="6918" width="2.140625" style="129" customWidth="1"/>
    <col min="6919" max="6919" width="9.42578125" style="129" customWidth="1"/>
    <col min="6920" max="7164" width="11" style="129"/>
    <col min="7165" max="7165" width="46.7109375" style="129" bestFit="1" customWidth="1"/>
    <col min="7166" max="7166" width="11.85546875" style="129" customWidth="1"/>
    <col min="7167" max="7167" width="12.42578125" style="129" customWidth="1"/>
    <col min="7168" max="7168" width="12.5703125" style="129" customWidth="1"/>
    <col min="7169" max="7169" width="11.7109375" style="129" customWidth="1"/>
    <col min="7170" max="7170" width="10.7109375" style="129" customWidth="1"/>
    <col min="7171" max="7171" width="2.42578125" style="129" bestFit="1" customWidth="1"/>
    <col min="7172" max="7172" width="8.5703125" style="129" customWidth="1"/>
    <col min="7173" max="7173" width="12.42578125" style="129" customWidth="1"/>
    <col min="7174" max="7174" width="2.140625" style="129" customWidth="1"/>
    <col min="7175" max="7175" width="9.42578125" style="129" customWidth="1"/>
    <col min="7176" max="7420" width="11" style="129"/>
    <col min="7421" max="7421" width="46.7109375" style="129" bestFit="1" customWidth="1"/>
    <col min="7422" max="7422" width="11.85546875" style="129" customWidth="1"/>
    <col min="7423" max="7423" width="12.42578125" style="129" customWidth="1"/>
    <col min="7424" max="7424" width="12.5703125" style="129" customWidth="1"/>
    <col min="7425" max="7425" width="11.7109375" style="129" customWidth="1"/>
    <col min="7426" max="7426" width="10.7109375" style="129" customWidth="1"/>
    <col min="7427" max="7427" width="2.42578125" style="129" bestFit="1" customWidth="1"/>
    <col min="7428" max="7428" width="8.5703125" style="129" customWidth="1"/>
    <col min="7429" max="7429" width="12.42578125" style="129" customWidth="1"/>
    <col min="7430" max="7430" width="2.140625" style="129" customWidth="1"/>
    <col min="7431" max="7431" width="9.42578125" style="129" customWidth="1"/>
    <col min="7432" max="7676" width="11" style="129"/>
    <col min="7677" max="7677" width="46.7109375" style="129" bestFit="1" customWidth="1"/>
    <col min="7678" max="7678" width="11.85546875" style="129" customWidth="1"/>
    <col min="7679" max="7679" width="12.42578125" style="129" customWidth="1"/>
    <col min="7680" max="7680" width="12.5703125" style="129" customWidth="1"/>
    <col min="7681" max="7681" width="11.7109375" style="129" customWidth="1"/>
    <col min="7682" max="7682" width="10.7109375" style="129" customWidth="1"/>
    <col min="7683" max="7683" width="2.42578125" style="129" bestFit="1" customWidth="1"/>
    <col min="7684" max="7684" width="8.5703125" style="129" customWidth="1"/>
    <col min="7685" max="7685" width="12.42578125" style="129" customWidth="1"/>
    <col min="7686" max="7686" width="2.140625" style="129" customWidth="1"/>
    <col min="7687" max="7687" width="9.42578125" style="129" customWidth="1"/>
    <col min="7688" max="7932" width="11" style="129"/>
    <col min="7933" max="7933" width="46.7109375" style="129" bestFit="1" customWidth="1"/>
    <col min="7934" max="7934" width="11.85546875" style="129" customWidth="1"/>
    <col min="7935" max="7935" width="12.42578125" style="129" customWidth="1"/>
    <col min="7936" max="7936" width="12.5703125" style="129" customWidth="1"/>
    <col min="7937" max="7937" width="11.7109375" style="129" customWidth="1"/>
    <col min="7938" max="7938" width="10.7109375" style="129" customWidth="1"/>
    <col min="7939" max="7939" width="2.42578125" style="129" bestFit="1" customWidth="1"/>
    <col min="7940" max="7940" width="8.5703125" style="129" customWidth="1"/>
    <col min="7941" max="7941" width="12.42578125" style="129" customWidth="1"/>
    <col min="7942" max="7942" width="2.140625" style="129" customWidth="1"/>
    <col min="7943" max="7943" width="9.42578125" style="129" customWidth="1"/>
    <col min="7944" max="8188" width="11" style="129"/>
    <col min="8189" max="8189" width="46.7109375" style="129" bestFit="1" customWidth="1"/>
    <col min="8190" max="8190" width="11.85546875" style="129" customWidth="1"/>
    <col min="8191" max="8191" width="12.42578125" style="129" customWidth="1"/>
    <col min="8192" max="8192" width="12.5703125" style="129" customWidth="1"/>
    <col min="8193" max="8193" width="11.7109375" style="129" customWidth="1"/>
    <col min="8194" max="8194" width="10.7109375" style="129" customWidth="1"/>
    <col min="8195" max="8195" width="2.42578125" style="129" bestFit="1" customWidth="1"/>
    <col min="8196" max="8196" width="8.5703125" style="129" customWidth="1"/>
    <col min="8197" max="8197" width="12.42578125" style="129" customWidth="1"/>
    <col min="8198" max="8198" width="2.140625" style="129" customWidth="1"/>
    <col min="8199" max="8199" width="9.42578125" style="129" customWidth="1"/>
    <col min="8200" max="8444" width="11" style="129"/>
    <col min="8445" max="8445" width="46.7109375" style="129" bestFit="1" customWidth="1"/>
    <col min="8446" max="8446" width="11.85546875" style="129" customWidth="1"/>
    <col min="8447" max="8447" width="12.42578125" style="129" customWidth="1"/>
    <col min="8448" max="8448" width="12.5703125" style="129" customWidth="1"/>
    <col min="8449" max="8449" width="11.7109375" style="129" customWidth="1"/>
    <col min="8450" max="8450" width="10.7109375" style="129" customWidth="1"/>
    <col min="8451" max="8451" width="2.42578125" style="129" bestFit="1" customWidth="1"/>
    <col min="8452" max="8452" width="8.5703125" style="129" customWidth="1"/>
    <col min="8453" max="8453" width="12.42578125" style="129" customWidth="1"/>
    <col min="8454" max="8454" width="2.140625" style="129" customWidth="1"/>
    <col min="8455" max="8455" width="9.42578125" style="129" customWidth="1"/>
    <col min="8456" max="8700" width="11" style="129"/>
    <col min="8701" max="8701" width="46.7109375" style="129" bestFit="1" customWidth="1"/>
    <col min="8702" max="8702" width="11.85546875" style="129" customWidth="1"/>
    <col min="8703" max="8703" width="12.42578125" style="129" customWidth="1"/>
    <col min="8704" max="8704" width="12.5703125" style="129" customWidth="1"/>
    <col min="8705" max="8705" width="11.7109375" style="129" customWidth="1"/>
    <col min="8706" max="8706" width="10.7109375" style="129" customWidth="1"/>
    <col min="8707" max="8707" width="2.42578125" style="129" bestFit="1" customWidth="1"/>
    <col min="8708" max="8708" width="8.5703125" style="129" customWidth="1"/>
    <col min="8709" max="8709" width="12.42578125" style="129" customWidth="1"/>
    <col min="8710" max="8710" width="2.140625" style="129" customWidth="1"/>
    <col min="8711" max="8711" width="9.42578125" style="129" customWidth="1"/>
    <col min="8712" max="8956" width="11" style="129"/>
    <col min="8957" max="8957" width="46.7109375" style="129" bestFit="1" customWidth="1"/>
    <col min="8958" max="8958" width="11.85546875" style="129" customWidth="1"/>
    <col min="8959" max="8959" width="12.42578125" style="129" customWidth="1"/>
    <col min="8960" max="8960" width="12.5703125" style="129" customWidth="1"/>
    <col min="8961" max="8961" width="11.7109375" style="129" customWidth="1"/>
    <col min="8962" max="8962" width="10.7109375" style="129" customWidth="1"/>
    <col min="8963" max="8963" width="2.42578125" style="129" bestFit="1" customWidth="1"/>
    <col min="8964" max="8964" width="8.5703125" style="129" customWidth="1"/>
    <col min="8965" max="8965" width="12.42578125" style="129" customWidth="1"/>
    <col min="8966" max="8966" width="2.140625" style="129" customWidth="1"/>
    <col min="8967" max="8967" width="9.42578125" style="129" customWidth="1"/>
    <col min="8968" max="9212" width="11" style="129"/>
    <col min="9213" max="9213" width="46.7109375" style="129" bestFit="1" customWidth="1"/>
    <col min="9214" max="9214" width="11.85546875" style="129" customWidth="1"/>
    <col min="9215" max="9215" width="12.42578125" style="129" customWidth="1"/>
    <col min="9216" max="9216" width="12.5703125" style="129" customWidth="1"/>
    <col min="9217" max="9217" width="11.7109375" style="129" customWidth="1"/>
    <col min="9218" max="9218" width="10.7109375" style="129" customWidth="1"/>
    <col min="9219" max="9219" width="2.42578125" style="129" bestFit="1" customWidth="1"/>
    <col min="9220" max="9220" width="8.5703125" style="129" customWidth="1"/>
    <col min="9221" max="9221" width="12.42578125" style="129" customWidth="1"/>
    <col min="9222" max="9222" width="2.140625" style="129" customWidth="1"/>
    <col min="9223" max="9223" width="9.42578125" style="129" customWidth="1"/>
    <col min="9224" max="9468" width="11" style="129"/>
    <col min="9469" max="9469" width="46.7109375" style="129" bestFit="1" customWidth="1"/>
    <col min="9470" max="9470" width="11.85546875" style="129" customWidth="1"/>
    <col min="9471" max="9471" width="12.42578125" style="129" customWidth="1"/>
    <col min="9472" max="9472" width="12.5703125" style="129" customWidth="1"/>
    <col min="9473" max="9473" width="11.7109375" style="129" customWidth="1"/>
    <col min="9474" max="9474" width="10.7109375" style="129" customWidth="1"/>
    <col min="9475" max="9475" width="2.42578125" style="129" bestFit="1" customWidth="1"/>
    <col min="9476" max="9476" width="8.5703125" style="129" customWidth="1"/>
    <col min="9477" max="9477" width="12.42578125" style="129" customWidth="1"/>
    <col min="9478" max="9478" width="2.140625" style="129" customWidth="1"/>
    <col min="9479" max="9479" width="9.42578125" style="129" customWidth="1"/>
    <col min="9480" max="9724" width="11" style="129"/>
    <col min="9725" max="9725" width="46.7109375" style="129" bestFit="1" customWidth="1"/>
    <col min="9726" max="9726" width="11.85546875" style="129" customWidth="1"/>
    <col min="9727" max="9727" width="12.42578125" style="129" customWidth="1"/>
    <col min="9728" max="9728" width="12.5703125" style="129" customWidth="1"/>
    <col min="9729" max="9729" width="11.7109375" style="129" customWidth="1"/>
    <col min="9730" max="9730" width="10.7109375" style="129" customWidth="1"/>
    <col min="9731" max="9731" width="2.42578125" style="129" bestFit="1" customWidth="1"/>
    <col min="9732" max="9732" width="8.5703125" style="129" customWidth="1"/>
    <col min="9733" max="9733" width="12.42578125" style="129" customWidth="1"/>
    <col min="9734" max="9734" width="2.140625" style="129" customWidth="1"/>
    <col min="9735" max="9735" width="9.42578125" style="129" customWidth="1"/>
    <col min="9736" max="9980" width="11" style="129"/>
    <col min="9981" max="9981" width="46.7109375" style="129" bestFit="1" customWidth="1"/>
    <col min="9982" max="9982" width="11.85546875" style="129" customWidth="1"/>
    <col min="9983" max="9983" width="12.42578125" style="129" customWidth="1"/>
    <col min="9984" max="9984" width="12.5703125" style="129" customWidth="1"/>
    <col min="9985" max="9985" width="11.7109375" style="129" customWidth="1"/>
    <col min="9986" max="9986" width="10.7109375" style="129" customWidth="1"/>
    <col min="9987" max="9987" width="2.42578125" style="129" bestFit="1" customWidth="1"/>
    <col min="9988" max="9988" width="8.5703125" style="129" customWidth="1"/>
    <col min="9989" max="9989" width="12.42578125" style="129" customWidth="1"/>
    <col min="9990" max="9990" width="2.140625" style="129" customWidth="1"/>
    <col min="9991" max="9991" width="9.42578125" style="129" customWidth="1"/>
    <col min="9992" max="10236" width="11" style="129"/>
    <col min="10237" max="10237" width="46.7109375" style="129" bestFit="1" customWidth="1"/>
    <col min="10238" max="10238" width="11.85546875" style="129" customWidth="1"/>
    <col min="10239" max="10239" width="12.42578125" style="129" customWidth="1"/>
    <col min="10240" max="10240" width="12.5703125" style="129" customWidth="1"/>
    <col min="10241" max="10241" width="11.7109375" style="129" customWidth="1"/>
    <col min="10242" max="10242" width="10.7109375" style="129" customWidth="1"/>
    <col min="10243" max="10243" width="2.42578125" style="129" bestFit="1" customWidth="1"/>
    <col min="10244" max="10244" width="8.5703125" style="129" customWidth="1"/>
    <col min="10245" max="10245" width="12.42578125" style="129" customWidth="1"/>
    <col min="10246" max="10246" width="2.140625" style="129" customWidth="1"/>
    <col min="10247" max="10247" width="9.42578125" style="129" customWidth="1"/>
    <col min="10248" max="10492" width="11" style="129"/>
    <col min="10493" max="10493" width="46.7109375" style="129" bestFit="1" customWidth="1"/>
    <col min="10494" max="10494" width="11.85546875" style="129" customWidth="1"/>
    <col min="10495" max="10495" width="12.42578125" style="129" customWidth="1"/>
    <col min="10496" max="10496" width="12.5703125" style="129" customWidth="1"/>
    <col min="10497" max="10497" width="11.7109375" style="129" customWidth="1"/>
    <col min="10498" max="10498" width="10.7109375" style="129" customWidth="1"/>
    <col min="10499" max="10499" width="2.42578125" style="129" bestFit="1" customWidth="1"/>
    <col min="10500" max="10500" width="8.5703125" style="129" customWidth="1"/>
    <col min="10501" max="10501" width="12.42578125" style="129" customWidth="1"/>
    <col min="10502" max="10502" width="2.140625" style="129" customWidth="1"/>
    <col min="10503" max="10503" width="9.42578125" style="129" customWidth="1"/>
    <col min="10504" max="10748" width="11" style="129"/>
    <col min="10749" max="10749" width="46.7109375" style="129" bestFit="1" customWidth="1"/>
    <col min="10750" max="10750" width="11.85546875" style="129" customWidth="1"/>
    <col min="10751" max="10751" width="12.42578125" style="129" customWidth="1"/>
    <col min="10752" max="10752" width="12.5703125" style="129" customWidth="1"/>
    <col min="10753" max="10753" width="11.7109375" style="129" customWidth="1"/>
    <col min="10754" max="10754" width="10.7109375" style="129" customWidth="1"/>
    <col min="10755" max="10755" width="2.42578125" style="129" bestFit="1" customWidth="1"/>
    <col min="10756" max="10756" width="8.5703125" style="129" customWidth="1"/>
    <col min="10757" max="10757" width="12.42578125" style="129" customWidth="1"/>
    <col min="10758" max="10758" width="2.140625" style="129" customWidth="1"/>
    <col min="10759" max="10759" width="9.42578125" style="129" customWidth="1"/>
    <col min="10760" max="11004" width="11" style="129"/>
    <col min="11005" max="11005" width="46.7109375" style="129" bestFit="1" customWidth="1"/>
    <col min="11006" max="11006" width="11.85546875" style="129" customWidth="1"/>
    <col min="11007" max="11007" width="12.42578125" style="129" customWidth="1"/>
    <col min="11008" max="11008" width="12.5703125" style="129" customWidth="1"/>
    <col min="11009" max="11009" width="11.7109375" style="129" customWidth="1"/>
    <col min="11010" max="11010" width="10.7109375" style="129" customWidth="1"/>
    <col min="11011" max="11011" width="2.42578125" style="129" bestFit="1" customWidth="1"/>
    <col min="11012" max="11012" width="8.5703125" style="129" customWidth="1"/>
    <col min="11013" max="11013" width="12.42578125" style="129" customWidth="1"/>
    <col min="11014" max="11014" width="2.140625" style="129" customWidth="1"/>
    <col min="11015" max="11015" width="9.42578125" style="129" customWidth="1"/>
    <col min="11016" max="11260" width="11" style="129"/>
    <col min="11261" max="11261" width="46.7109375" style="129" bestFit="1" customWidth="1"/>
    <col min="11262" max="11262" width="11.85546875" style="129" customWidth="1"/>
    <col min="11263" max="11263" width="12.42578125" style="129" customWidth="1"/>
    <col min="11264" max="11264" width="12.5703125" style="129" customWidth="1"/>
    <col min="11265" max="11265" width="11.7109375" style="129" customWidth="1"/>
    <col min="11266" max="11266" width="10.7109375" style="129" customWidth="1"/>
    <col min="11267" max="11267" width="2.42578125" style="129" bestFit="1" customWidth="1"/>
    <col min="11268" max="11268" width="8.5703125" style="129" customWidth="1"/>
    <col min="11269" max="11269" width="12.42578125" style="129" customWidth="1"/>
    <col min="11270" max="11270" width="2.140625" style="129" customWidth="1"/>
    <col min="11271" max="11271" width="9.42578125" style="129" customWidth="1"/>
    <col min="11272" max="11516" width="11" style="129"/>
    <col min="11517" max="11517" width="46.7109375" style="129" bestFit="1" customWidth="1"/>
    <col min="11518" max="11518" width="11.85546875" style="129" customWidth="1"/>
    <col min="11519" max="11519" width="12.42578125" style="129" customWidth="1"/>
    <col min="11520" max="11520" width="12.5703125" style="129" customWidth="1"/>
    <col min="11521" max="11521" width="11.7109375" style="129" customWidth="1"/>
    <col min="11522" max="11522" width="10.7109375" style="129" customWidth="1"/>
    <col min="11523" max="11523" width="2.42578125" style="129" bestFit="1" customWidth="1"/>
    <col min="11524" max="11524" width="8.5703125" style="129" customWidth="1"/>
    <col min="11525" max="11525" width="12.42578125" style="129" customWidth="1"/>
    <col min="11526" max="11526" width="2.140625" style="129" customWidth="1"/>
    <col min="11527" max="11527" width="9.42578125" style="129" customWidth="1"/>
    <col min="11528" max="11772" width="11" style="129"/>
    <col min="11773" max="11773" width="46.7109375" style="129" bestFit="1" customWidth="1"/>
    <col min="11774" max="11774" width="11.85546875" style="129" customWidth="1"/>
    <col min="11775" max="11775" width="12.42578125" style="129" customWidth="1"/>
    <col min="11776" max="11776" width="12.5703125" style="129" customWidth="1"/>
    <col min="11777" max="11777" width="11.7109375" style="129" customWidth="1"/>
    <col min="11778" max="11778" width="10.7109375" style="129" customWidth="1"/>
    <col min="11779" max="11779" width="2.42578125" style="129" bestFit="1" customWidth="1"/>
    <col min="11780" max="11780" width="8.5703125" style="129" customWidth="1"/>
    <col min="11781" max="11781" width="12.42578125" style="129" customWidth="1"/>
    <col min="11782" max="11782" width="2.140625" style="129" customWidth="1"/>
    <col min="11783" max="11783" width="9.42578125" style="129" customWidth="1"/>
    <col min="11784" max="12028" width="11" style="129"/>
    <col min="12029" max="12029" width="46.7109375" style="129" bestFit="1" customWidth="1"/>
    <col min="12030" max="12030" width="11.85546875" style="129" customWidth="1"/>
    <col min="12031" max="12031" width="12.42578125" style="129" customWidth="1"/>
    <col min="12032" max="12032" width="12.5703125" style="129" customWidth="1"/>
    <col min="12033" max="12033" width="11.7109375" style="129" customWidth="1"/>
    <col min="12034" max="12034" width="10.7109375" style="129" customWidth="1"/>
    <col min="12035" max="12035" width="2.42578125" style="129" bestFit="1" customWidth="1"/>
    <col min="12036" max="12036" width="8.5703125" style="129" customWidth="1"/>
    <col min="12037" max="12037" width="12.42578125" style="129" customWidth="1"/>
    <col min="12038" max="12038" width="2.140625" style="129" customWidth="1"/>
    <col min="12039" max="12039" width="9.42578125" style="129" customWidth="1"/>
    <col min="12040" max="12284" width="11" style="129"/>
    <col min="12285" max="12285" width="46.7109375" style="129" bestFit="1" customWidth="1"/>
    <col min="12286" max="12286" width="11.85546875" style="129" customWidth="1"/>
    <col min="12287" max="12287" width="12.42578125" style="129" customWidth="1"/>
    <col min="12288" max="12288" width="12.5703125" style="129" customWidth="1"/>
    <col min="12289" max="12289" width="11.7109375" style="129" customWidth="1"/>
    <col min="12290" max="12290" width="10.7109375" style="129" customWidth="1"/>
    <col min="12291" max="12291" width="2.42578125" style="129" bestFit="1" customWidth="1"/>
    <col min="12292" max="12292" width="8.5703125" style="129" customWidth="1"/>
    <col min="12293" max="12293" width="12.42578125" style="129" customWidth="1"/>
    <col min="12294" max="12294" width="2.140625" style="129" customWidth="1"/>
    <col min="12295" max="12295" width="9.42578125" style="129" customWidth="1"/>
    <col min="12296" max="12540" width="11" style="129"/>
    <col min="12541" max="12541" width="46.7109375" style="129" bestFit="1" customWidth="1"/>
    <col min="12542" max="12542" width="11.85546875" style="129" customWidth="1"/>
    <col min="12543" max="12543" width="12.42578125" style="129" customWidth="1"/>
    <col min="12544" max="12544" width="12.5703125" style="129" customWidth="1"/>
    <col min="12545" max="12545" width="11.7109375" style="129" customWidth="1"/>
    <col min="12546" max="12546" width="10.7109375" style="129" customWidth="1"/>
    <col min="12547" max="12547" width="2.42578125" style="129" bestFit="1" customWidth="1"/>
    <col min="12548" max="12548" width="8.5703125" style="129" customWidth="1"/>
    <col min="12549" max="12549" width="12.42578125" style="129" customWidth="1"/>
    <col min="12550" max="12550" width="2.140625" style="129" customWidth="1"/>
    <col min="12551" max="12551" width="9.42578125" style="129" customWidth="1"/>
    <col min="12552" max="12796" width="11" style="129"/>
    <col min="12797" max="12797" width="46.7109375" style="129" bestFit="1" customWidth="1"/>
    <col min="12798" max="12798" width="11.85546875" style="129" customWidth="1"/>
    <col min="12799" max="12799" width="12.42578125" style="129" customWidth="1"/>
    <col min="12800" max="12800" width="12.5703125" style="129" customWidth="1"/>
    <col min="12801" max="12801" width="11.7109375" style="129" customWidth="1"/>
    <col min="12802" max="12802" width="10.7109375" style="129" customWidth="1"/>
    <col min="12803" max="12803" width="2.42578125" style="129" bestFit="1" customWidth="1"/>
    <col min="12804" max="12804" width="8.5703125" style="129" customWidth="1"/>
    <col min="12805" max="12805" width="12.42578125" style="129" customWidth="1"/>
    <col min="12806" max="12806" width="2.140625" style="129" customWidth="1"/>
    <col min="12807" max="12807" width="9.42578125" style="129" customWidth="1"/>
    <col min="12808" max="13052" width="11" style="129"/>
    <col min="13053" max="13053" width="46.7109375" style="129" bestFit="1" customWidth="1"/>
    <col min="13054" max="13054" width="11.85546875" style="129" customWidth="1"/>
    <col min="13055" max="13055" width="12.42578125" style="129" customWidth="1"/>
    <col min="13056" max="13056" width="12.5703125" style="129" customWidth="1"/>
    <col min="13057" max="13057" width="11.7109375" style="129" customWidth="1"/>
    <col min="13058" max="13058" width="10.7109375" style="129" customWidth="1"/>
    <col min="13059" max="13059" width="2.42578125" style="129" bestFit="1" customWidth="1"/>
    <col min="13060" max="13060" width="8.5703125" style="129" customWidth="1"/>
    <col min="13061" max="13061" width="12.42578125" style="129" customWidth="1"/>
    <col min="13062" max="13062" width="2.140625" style="129" customWidth="1"/>
    <col min="13063" max="13063" width="9.42578125" style="129" customWidth="1"/>
    <col min="13064" max="13308" width="11" style="129"/>
    <col min="13309" max="13309" width="46.7109375" style="129" bestFit="1" customWidth="1"/>
    <col min="13310" max="13310" width="11.85546875" style="129" customWidth="1"/>
    <col min="13311" max="13311" width="12.42578125" style="129" customWidth="1"/>
    <col min="13312" max="13312" width="12.5703125" style="129" customWidth="1"/>
    <col min="13313" max="13313" width="11.7109375" style="129" customWidth="1"/>
    <col min="13314" max="13314" width="10.7109375" style="129" customWidth="1"/>
    <col min="13315" max="13315" width="2.42578125" style="129" bestFit="1" customWidth="1"/>
    <col min="13316" max="13316" width="8.5703125" style="129" customWidth="1"/>
    <col min="13317" max="13317" width="12.42578125" style="129" customWidth="1"/>
    <col min="13318" max="13318" width="2.140625" style="129" customWidth="1"/>
    <col min="13319" max="13319" width="9.42578125" style="129" customWidth="1"/>
    <col min="13320" max="13564" width="11" style="129"/>
    <col min="13565" max="13565" width="46.7109375" style="129" bestFit="1" customWidth="1"/>
    <col min="13566" max="13566" width="11.85546875" style="129" customWidth="1"/>
    <col min="13567" max="13567" width="12.42578125" style="129" customWidth="1"/>
    <col min="13568" max="13568" width="12.5703125" style="129" customWidth="1"/>
    <col min="13569" max="13569" width="11.7109375" style="129" customWidth="1"/>
    <col min="13570" max="13570" width="10.7109375" style="129" customWidth="1"/>
    <col min="13571" max="13571" width="2.42578125" style="129" bestFit="1" customWidth="1"/>
    <col min="13572" max="13572" width="8.5703125" style="129" customWidth="1"/>
    <col min="13573" max="13573" width="12.42578125" style="129" customWidth="1"/>
    <col min="13574" max="13574" width="2.140625" style="129" customWidth="1"/>
    <col min="13575" max="13575" width="9.42578125" style="129" customWidth="1"/>
    <col min="13576" max="13820" width="11" style="129"/>
    <col min="13821" max="13821" width="46.7109375" style="129" bestFit="1" customWidth="1"/>
    <col min="13822" max="13822" width="11.85546875" style="129" customWidth="1"/>
    <col min="13823" max="13823" width="12.42578125" style="129" customWidth="1"/>
    <col min="13824" max="13824" width="12.5703125" style="129" customWidth="1"/>
    <col min="13825" max="13825" width="11.7109375" style="129" customWidth="1"/>
    <col min="13826" max="13826" width="10.7109375" style="129" customWidth="1"/>
    <col min="13827" max="13827" width="2.42578125" style="129" bestFit="1" customWidth="1"/>
    <col min="13828" max="13828" width="8.5703125" style="129" customWidth="1"/>
    <col min="13829" max="13829" width="12.42578125" style="129" customWidth="1"/>
    <col min="13830" max="13830" width="2.140625" style="129" customWidth="1"/>
    <col min="13831" max="13831" width="9.42578125" style="129" customWidth="1"/>
    <col min="13832" max="14076" width="11" style="129"/>
    <col min="14077" max="14077" width="46.7109375" style="129" bestFit="1" customWidth="1"/>
    <col min="14078" max="14078" width="11.85546875" style="129" customWidth="1"/>
    <col min="14079" max="14079" width="12.42578125" style="129" customWidth="1"/>
    <col min="14080" max="14080" width="12.5703125" style="129" customWidth="1"/>
    <col min="14081" max="14081" width="11.7109375" style="129" customWidth="1"/>
    <col min="14082" max="14082" width="10.7109375" style="129" customWidth="1"/>
    <col min="14083" max="14083" width="2.42578125" style="129" bestFit="1" customWidth="1"/>
    <col min="14084" max="14084" width="8.5703125" style="129" customWidth="1"/>
    <col min="14085" max="14085" width="12.42578125" style="129" customWidth="1"/>
    <col min="14086" max="14086" width="2.140625" style="129" customWidth="1"/>
    <col min="14087" max="14087" width="9.42578125" style="129" customWidth="1"/>
    <col min="14088" max="14332" width="11" style="129"/>
    <col min="14333" max="14333" width="46.7109375" style="129" bestFit="1" customWidth="1"/>
    <col min="14334" max="14334" width="11.85546875" style="129" customWidth="1"/>
    <col min="14335" max="14335" width="12.42578125" style="129" customWidth="1"/>
    <col min="14336" max="14336" width="12.5703125" style="129" customWidth="1"/>
    <col min="14337" max="14337" width="11.7109375" style="129" customWidth="1"/>
    <col min="14338" max="14338" width="10.7109375" style="129" customWidth="1"/>
    <col min="14339" max="14339" width="2.42578125" style="129" bestFit="1" customWidth="1"/>
    <col min="14340" max="14340" width="8.5703125" style="129" customWidth="1"/>
    <col min="14341" max="14341" width="12.42578125" style="129" customWidth="1"/>
    <col min="14342" max="14342" width="2.140625" style="129" customWidth="1"/>
    <col min="14343" max="14343" width="9.42578125" style="129" customWidth="1"/>
    <col min="14344" max="14588" width="11" style="129"/>
    <col min="14589" max="14589" width="46.7109375" style="129" bestFit="1" customWidth="1"/>
    <col min="14590" max="14590" width="11.85546875" style="129" customWidth="1"/>
    <col min="14591" max="14591" width="12.42578125" style="129" customWidth="1"/>
    <col min="14592" max="14592" width="12.5703125" style="129" customWidth="1"/>
    <col min="14593" max="14593" width="11.7109375" style="129" customWidth="1"/>
    <col min="14594" max="14594" width="10.7109375" style="129" customWidth="1"/>
    <col min="14595" max="14595" width="2.42578125" style="129" bestFit="1" customWidth="1"/>
    <col min="14596" max="14596" width="8.5703125" style="129" customWidth="1"/>
    <col min="14597" max="14597" width="12.42578125" style="129" customWidth="1"/>
    <col min="14598" max="14598" width="2.140625" style="129" customWidth="1"/>
    <col min="14599" max="14599" width="9.42578125" style="129" customWidth="1"/>
    <col min="14600" max="14844" width="11" style="129"/>
    <col min="14845" max="14845" width="46.7109375" style="129" bestFit="1" customWidth="1"/>
    <col min="14846" max="14846" width="11.85546875" style="129" customWidth="1"/>
    <col min="14847" max="14847" width="12.42578125" style="129" customWidth="1"/>
    <col min="14848" max="14848" width="12.5703125" style="129" customWidth="1"/>
    <col min="14849" max="14849" width="11.7109375" style="129" customWidth="1"/>
    <col min="14850" max="14850" width="10.7109375" style="129" customWidth="1"/>
    <col min="14851" max="14851" width="2.42578125" style="129" bestFit="1" customWidth="1"/>
    <col min="14852" max="14852" width="8.5703125" style="129" customWidth="1"/>
    <col min="14853" max="14853" width="12.42578125" style="129" customWidth="1"/>
    <col min="14854" max="14854" width="2.140625" style="129" customWidth="1"/>
    <col min="14855" max="14855" width="9.42578125" style="129" customWidth="1"/>
    <col min="14856" max="15100" width="11" style="129"/>
    <col min="15101" max="15101" width="46.7109375" style="129" bestFit="1" customWidth="1"/>
    <col min="15102" max="15102" width="11.85546875" style="129" customWidth="1"/>
    <col min="15103" max="15103" width="12.42578125" style="129" customWidth="1"/>
    <col min="15104" max="15104" width="12.5703125" style="129" customWidth="1"/>
    <col min="15105" max="15105" width="11.7109375" style="129" customWidth="1"/>
    <col min="15106" max="15106" width="10.7109375" style="129" customWidth="1"/>
    <col min="15107" max="15107" width="2.42578125" style="129" bestFit="1" customWidth="1"/>
    <col min="15108" max="15108" width="8.5703125" style="129" customWidth="1"/>
    <col min="15109" max="15109" width="12.42578125" style="129" customWidth="1"/>
    <col min="15110" max="15110" width="2.140625" style="129" customWidth="1"/>
    <col min="15111" max="15111" width="9.42578125" style="129" customWidth="1"/>
    <col min="15112" max="15356" width="11" style="129"/>
    <col min="15357" max="15357" width="46.7109375" style="129" bestFit="1" customWidth="1"/>
    <col min="15358" max="15358" width="11.85546875" style="129" customWidth="1"/>
    <col min="15359" max="15359" width="12.42578125" style="129" customWidth="1"/>
    <col min="15360" max="15360" width="12.5703125" style="129" customWidth="1"/>
    <col min="15361" max="15361" width="11.7109375" style="129" customWidth="1"/>
    <col min="15362" max="15362" width="10.7109375" style="129" customWidth="1"/>
    <col min="15363" max="15363" width="2.42578125" style="129" bestFit="1" customWidth="1"/>
    <col min="15364" max="15364" width="8.5703125" style="129" customWidth="1"/>
    <col min="15365" max="15365" width="12.42578125" style="129" customWidth="1"/>
    <col min="15366" max="15366" width="2.140625" style="129" customWidth="1"/>
    <col min="15367" max="15367" width="9.42578125" style="129" customWidth="1"/>
    <col min="15368" max="15612" width="11" style="129"/>
    <col min="15613" max="15613" width="46.7109375" style="129" bestFit="1" customWidth="1"/>
    <col min="15614" max="15614" width="11.85546875" style="129" customWidth="1"/>
    <col min="15615" max="15615" width="12.42578125" style="129" customWidth="1"/>
    <col min="15616" max="15616" width="12.5703125" style="129" customWidth="1"/>
    <col min="15617" max="15617" width="11.7109375" style="129" customWidth="1"/>
    <col min="15618" max="15618" width="10.7109375" style="129" customWidth="1"/>
    <col min="15619" max="15619" width="2.42578125" style="129" bestFit="1" customWidth="1"/>
    <col min="15620" max="15620" width="8.5703125" style="129" customWidth="1"/>
    <col min="15621" max="15621" width="12.42578125" style="129" customWidth="1"/>
    <col min="15622" max="15622" width="2.140625" style="129" customWidth="1"/>
    <col min="15623" max="15623" width="9.42578125" style="129" customWidth="1"/>
    <col min="15624" max="15868" width="11" style="129"/>
    <col min="15869" max="15869" width="46.7109375" style="129" bestFit="1" customWidth="1"/>
    <col min="15870" max="15870" width="11.85546875" style="129" customWidth="1"/>
    <col min="15871" max="15871" width="12.42578125" style="129" customWidth="1"/>
    <col min="15872" max="15872" width="12.5703125" style="129" customWidth="1"/>
    <col min="15873" max="15873" width="11.7109375" style="129" customWidth="1"/>
    <col min="15874" max="15874" width="10.7109375" style="129" customWidth="1"/>
    <col min="15875" max="15875" width="2.42578125" style="129" bestFit="1" customWidth="1"/>
    <col min="15876" max="15876" width="8.5703125" style="129" customWidth="1"/>
    <col min="15877" max="15877" width="12.42578125" style="129" customWidth="1"/>
    <col min="15878" max="15878" width="2.140625" style="129" customWidth="1"/>
    <col min="15879" max="15879" width="9.42578125" style="129" customWidth="1"/>
    <col min="15880" max="16124" width="11" style="129"/>
    <col min="16125" max="16125" width="46.7109375" style="129" bestFit="1" customWidth="1"/>
    <col min="16126" max="16126" width="11.85546875" style="129" customWidth="1"/>
    <col min="16127" max="16127" width="12.42578125" style="129" customWidth="1"/>
    <col min="16128" max="16128" width="12.5703125" style="129" customWidth="1"/>
    <col min="16129" max="16129" width="11.7109375" style="129" customWidth="1"/>
    <col min="16130" max="16130" width="10.7109375" style="129" customWidth="1"/>
    <col min="16131" max="16131" width="2.42578125" style="129" bestFit="1" customWidth="1"/>
    <col min="16132" max="16132" width="8.5703125" style="129" customWidth="1"/>
    <col min="16133" max="16133" width="12.42578125" style="129" customWidth="1"/>
    <col min="16134" max="16134" width="2.140625" style="129" customWidth="1"/>
    <col min="16135" max="16135" width="9.42578125" style="129" customWidth="1"/>
    <col min="16136" max="16384" width="11" style="129"/>
  </cols>
  <sheetData>
    <row r="1" spans="1:24" s="130" customFormat="1" ht="17.100000000000001" customHeight="1">
      <c r="A1" s="2526" t="s">
        <v>398</v>
      </c>
      <c r="B1" s="2526"/>
      <c r="C1" s="2526"/>
      <c r="D1" s="2526"/>
      <c r="E1" s="2526"/>
      <c r="F1" s="2526"/>
      <c r="G1" s="2526"/>
      <c r="H1" s="2526"/>
      <c r="I1" s="2526"/>
    </row>
    <row r="2" spans="1:24" s="130" customFormat="1" ht="17.100000000000001" customHeight="1">
      <c r="A2" s="2545" t="s">
        <v>118</v>
      </c>
      <c r="B2" s="2545"/>
      <c r="C2" s="2545"/>
      <c r="D2" s="2545"/>
      <c r="E2" s="2545"/>
      <c r="F2" s="2545"/>
      <c r="G2" s="2545"/>
      <c r="H2" s="2545"/>
      <c r="I2" s="2545"/>
    </row>
    <row r="3" spans="1:24" s="130" customFormat="1" ht="17.100000000000001" customHeight="1">
      <c r="A3" s="2545" t="s">
        <v>291</v>
      </c>
      <c r="B3" s="2545"/>
      <c r="C3" s="2545"/>
      <c r="D3" s="2545"/>
      <c r="E3" s="2545"/>
      <c r="F3" s="2545"/>
      <c r="G3" s="2545"/>
      <c r="H3" s="2545"/>
      <c r="I3" s="2545"/>
    </row>
    <row r="4" spans="1:24" s="130" customFormat="1" ht="17.100000000000001" customHeight="1" thickBot="1">
      <c r="A4" s="148"/>
      <c r="B4" s="315"/>
      <c r="C4" s="132"/>
      <c r="D4" s="132"/>
      <c r="E4" s="132"/>
      <c r="F4" s="132"/>
      <c r="G4" s="132"/>
      <c r="H4" s="2528" t="s">
        <v>1</v>
      </c>
      <c r="I4" s="2528"/>
    </row>
    <row r="5" spans="1:24" s="130" customFormat="1" ht="21.75" customHeight="1" thickTop="1">
      <c r="A5" s="2552" t="s">
        <v>46</v>
      </c>
      <c r="B5" s="2560">
        <v>2018</v>
      </c>
      <c r="C5" s="2561"/>
      <c r="D5" s="2560">
        <v>2019</v>
      </c>
      <c r="E5" s="2561"/>
      <c r="F5" s="2562" t="s">
        <v>289</v>
      </c>
      <c r="G5" s="2562"/>
      <c r="H5" s="2562"/>
      <c r="I5" s="2563"/>
    </row>
    <row r="6" spans="1:24" s="130" customFormat="1" ht="15.75">
      <c r="A6" s="2553"/>
      <c r="B6" s="2541" t="s">
        <v>288</v>
      </c>
      <c r="C6" s="2541" t="s">
        <v>287</v>
      </c>
      <c r="D6" s="2541" t="s">
        <v>286</v>
      </c>
      <c r="E6" s="2541" t="s">
        <v>285</v>
      </c>
      <c r="F6" s="2557" t="s">
        <v>44</v>
      </c>
      <c r="G6" s="2557"/>
      <c r="H6" s="2557" t="s">
        <v>56</v>
      </c>
      <c r="I6" s="2558"/>
    </row>
    <row r="7" spans="1:24" s="130" customFormat="1" ht="15.75">
      <c r="A7" s="2554"/>
      <c r="B7" s="2559"/>
      <c r="C7" s="2559"/>
      <c r="D7" s="2559"/>
      <c r="E7" s="2559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4" s="130" customFormat="1" ht="24.75" customHeight="1">
      <c r="A8" s="244" t="s">
        <v>388</v>
      </c>
      <c r="B8" s="322">
        <v>62946.926336931079</v>
      </c>
      <c r="C8" s="322">
        <v>65434.194753741052</v>
      </c>
      <c r="D8" s="322">
        <v>74793.336238063552</v>
      </c>
      <c r="E8" s="322">
        <v>79027.77930269904</v>
      </c>
      <c r="F8" s="322">
        <v>2487.2684168099731</v>
      </c>
      <c r="G8" s="323">
        <v>3.9513738979033963</v>
      </c>
      <c r="H8" s="322">
        <v>4234.4430646354886</v>
      </c>
      <c r="I8" s="321">
        <v>5.6615245122338997</v>
      </c>
      <c r="K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4" s="130" customFormat="1" ht="24.75" customHeight="1">
      <c r="A9" s="162" t="s">
        <v>387</v>
      </c>
      <c r="B9" s="325">
        <v>3974.7691205499996</v>
      </c>
      <c r="C9" s="325">
        <v>4219.759231439999</v>
      </c>
      <c r="D9" s="325">
        <v>6155.3484171399996</v>
      </c>
      <c r="E9" s="325">
        <v>7057.5202730200008</v>
      </c>
      <c r="F9" s="325">
        <v>244.99011088999941</v>
      </c>
      <c r="G9" s="326">
        <v>6.1636312313933708</v>
      </c>
      <c r="H9" s="325">
        <v>902.1718558800012</v>
      </c>
      <c r="I9" s="324">
        <v>14.656714693320048</v>
      </c>
      <c r="K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4" s="130" customFormat="1" ht="24.75" customHeight="1">
      <c r="A10" s="162" t="s">
        <v>383</v>
      </c>
      <c r="B10" s="325">
        <v>3974.7691205499996</v>
      </c>
      <c r="C10" s="325">
        <v>4219.759231439999</v>
      </c>
      <c r="D10" s="325">
        <v>6155.3484171399996</v>
      </c>
      <c r="E10" s="325">
        <v>7057.5202730200008</v>
      </c>
      <c r="F10" s="325">
        <v>244.99011088999941</v>
      </c>
      <c r="G10" s="326">
        <v>6.1636312313933708</v>
      </c>
      <c r="H10" s="325">
        <v>902.1718558800012</v>
      </c>
      <c r="I10" s="324">
        <v>14.656714693320048</v>
      </c>
      <c r="K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4" s="130" customFormat="1" ht="24.75" customHeight="1">
      <c r="A11" s="162" t="s">
        <v>382</v>
      </c>
      <c r="B11" s="325">
        <v>0</v>
      </c>
      <c r="C11" s="325">
        <v>0</v>
      </c>
      <c r="D11" s="325">
        <v>0</v>
      </c>
      <c r="E11" s="325">
        <v>0</v>
      </c>
      <c r="F11" s="325">
        <v>0</v>
      </c>
      <c r="G11" s="326"/>
      <c r="H11" s="325">
        <v>0</v>
      </c>
      <c r="I11" s="324"/>
      <c r="K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4" s="130" customFormat="1" ht="24.75" customHeight="1">
      <c r="A12" s="162" t="s">
        <v>386</v>
      </c>
      <c r="B12" s="325">
        <v>20425.436510271084</v>
      </c>
      <c r="C12" s="325">
        <v>20549.997869371055</v>
      </c>
      <c r="D12" s="325">
        <v>23680.798448289952</v>
      </c>
      <c r="E12" s="325">
        <v>21705.777400699033</v>
      </c>
      <c r="F12" s="325">
        <v>124.56135909997101</v>
      </c>
      <c r="G12" s="326">
        <v>0.60983450237322667</v>
      </c>
      <c r="H12" s="325">
        <v>-1975.0210475909189</v>
      </c>
      <c r="I12" s="324">
        <v>-8.3401792887331467</v>
      </c>
      <c r="K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4" s="130" customFormat="1" ht="24.75" customHeight="1">
      <c r="A13" s="162" t="s">
        <v>383</v>
      </c>
      <c r="B13" s="325">
        <v>20425.436510271084</v>
      </c>
      <c r="C13" s="325">
        <v>20549.997869371055</v>
      </c>
      <c r="D13" s="325">
        <v>23680.798448289952</v>
      </c>
      <c r="E13" s="325">
        <v>21705.777400699033</v>
      </c>
      <c r="F13" s="325">
        <v>124.56135909997101</v>
      </c>
      <c r="G13" s="326">
        <v>0.60983450237322667</v>
      </c>
      <c r="H13" s="325">
        <v>-1975.0210475909189</v>
      </c>
      <c r="I13" s="324">
        <v>-8.3401792887331467</v>
      </c>
      <c r="K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4" s="130" customFormat="1" ht="24.75" customHeight="1">
      <c r="A14" s="162" t="s">
        <v>382</v>
      </c>
      <c r="B14" s="325">
        <v>0</v>
      </c>
      <c r="C14" s="325">
        <v>0</v>
      </c>
      <c r="D14" s="325">
        <v>0</v>
      </c>
      <c r="E14" s="325">
        <v>0</v>
      </c>
      <c r="F14" s="325">
        <v>0</v>
      </c>
      <c r="G14" s="326"/>
      <c r="H14" s="325">
        <v>0</v>
      </c>
      <c r="I14" s="324"/>
      <c r="K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4" s="130" customFormat="1" ht="24.75" customHeight="1">
      <c r="A15" s="162" t="s">
        <v>385</v>
      </c>
      <c r="B15" s="325">
        <v>34512.603665020004</v>
      </c>
      <c r="C15" s="325">
        <v>37150.248278830004</v>
      </c>
      <c r="D15" s="325">
        <v>39671.288904879999</v>
      </c>
      <c r="E15" s="325">
        <v>43219.224326809999</v>
      </c>
      <c r="F15" s="325">
        <v>2637.64461381</v>
      </c>
      <c r="G15" s="326">
        <v>7.6425547009174659</v>
      </c>
      <c r="H15" s="325">
        <v>3547.9354219300003</v>
      </c>
      <c r="I15" s="324">
        <v>8.9433328733959172</v>
      </c>
      <c r="K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4" s="130" customFormat="1" ht="24.75" customHeight="1">
      <c r="A16" s="162" t="s">
        <v>383</v>
      </c>
      <c r="B16" s="325">
        <v>34512.603665020004</v>
      </c>
      <c r="C16" s="325">
        <v>37150.248278830004</v>
      </c>
      <c r="D16" s="325">
        <v>39671.288904879999</v>
      </c>
      <c r="E16" s="325">
        <v>43219.224326809999</v>
      </c>
      <c r="F16" s="325">
        <v>2637.64461381</v>
      </c>
      <c r="G16" s="326">
        <v>7.6425547009174659</v>
      </c>
      <c r="H16" s="325">
        <v>3547.9354219300003</v>
      </c>
      <c r="I16" s="324">
        <v>8.9433328733959172</v>
      </c>
      <c r="K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s="130" customFormat="1" ht="24.75" customHeight="1">
      <c r="A17" s="162" t="s">
        <v>382</v>
      </c>
      <c r="B17" s="325">
        <v>0</v>
      </c>
      <c r="C17" s="325">
        <v>0</v>
      </c>
      <c r="D17" s="325">
        <v>0</v>
      </c>
      <c r="E17" s="325">
        <v>0</v>
      </c>
      <c r="F17" s="325">
        <v>0</v>
      </c>
      <c r="G17" s="326"/>
      <c r="H17" s="325">
        <v>0</v>
      </c>
      <c r="I17" s="324"/>
      <c r="K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4" s="130" customFormat="1" ht="24.75" customHeight="1">
      <c r="A18" s="162" t="s">
        <v>384</v>
      </c>
      <c r="B18" s="325">
        <v>3986.2470527999999</v>
      </c>
      <c r="C18" s="325">
        <v>3463.5941869699996</v>
      </c>
      <c r="D18" s="325">
        <v>5230.1385684835996</v>
      </c>
      <c r="E18" s="325">
        <v>6987.8343933400029</v>
      </c>
      <c r="F18" s="325">
        <v>-522.65286583000034</v>
      </c>
      <c r="G18" s="326">
        <v>-13.111401749745569</v>
      </c>
      <c r="H18" s="325">
        <v>1757.6958248564033</v>
      </c>
      <c r="I18" s="324">
        <v>33.607060345363294</v>
      </c>
      <c r="K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4" s="130" customFormat="1" ht="24.75" customHeight="1">
      <c r="A19" s="162" t="s">
        <v>383</v>
      </c>
      <c r="B19" s="325">
        <v>3986.2470527999999</v>
      </c>
      <c r="C19" s="325">
        <v>3463.5941869699996</v>
      </c>
      <c r="D19" s="325">
        <v>5230.1385684835996</v>
      </c>
      <c r="E19" s="325">
        <v>6987.8343933400029</v>
      </c>
      <c r="F19" s="325">
        <v>-522.65286583000034</v>
      </c>
      <c r="G19" s="326">
        <v>-13.111401749745569</v>
      </c>
      <c r="H19" s="325">
        <v>1757.6958248564033</v>
      </c>
      <c r="I19" s="324">
        <v>33.607060345363294</v>
      </c>
      <c r="K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4" s="130" customFormat="1" ht="24.75" customHeight="1">
      <c r="A20" s="162" t="s">
        <v>382</v>
      </c>
      <c r="B20" s="325">
        <v>0</v>
      </c>
      <c r="C20" s="325">
        <v>0</v>
      </c>
      <c r="D20" s="325">
        <v>0</v>
      </c>
      <c r="E20" s="325">
        <v>0</v>
      </c>
      <c r="F20" s="325">
        <v>0</v>
      </c>
      <c r="G20" s="326"/>
      <c r="H20" s="325">
        <v>0</v>
      </c>
      <c r="I20" s="324"/>
      <c r="K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4" s="130" customFormat="1" ht="24.75" customHeight="1">
      <c r="A21" s="162" t="s">
        <v>381</v>
      </c>
      <c r="B21" s="325">
        <v>47.869988290000002</v>
      </c>
      <c r="C21" s="325">
        <v>50.595187129999999</v>
      </c>
      <c r="D21" s="325">
        <v>55.761899270000001</v>
      </c>
      <c r="E21" s="325">
        <v>57.422908829999997</v>
      </c>
      <c r="F21" s="325">
        <v>2.7251988399999973</v>
      </c>
      <c r="G21" s="326">
        <v>5.6929172898278919</v>
      </c>
      <c r="H21" s="325">
        <v>1.6610095599999966</v>
      </c>
      <c r="I21" s="324">
        <v>2.9787535606657909</v>
      </c>
      <c r="K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</row>
    <row r="22" spans="1:24" s="130" customFormat="1" ht="24.75" customHeight="1">
      <c r="A22" s="244" t="s">
        <v>380</v>
      </c>
      <c r="B22" s="322">
        <v>232.39126690000001</v>
      </c>
      <c r="C22" s="322">
        <v>235.83050744000005</v>
      </c>
      <c r="D22" s="322">
        <v>194.2006327</v>
      </c>
      <c r="E22" s="322">
        <v>95.466203030000003</v>
      </c>
      <c r="F22" s="322">
        <v>3.4392405400000428</v>
      </c>
      <c r="G22" s="323">
        <v>1.4799353632681809</v>
      </c>
      <c r="H22" s="322">
        <v>-98.734429669999997</v>
      </c>
      <c r="I22" s="321">
        <v>-50.84145622868509</v>
      </c>
      <c r="K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</row>
    <row r="23" spans="1:24" s="130" customFormat="1" ht="24.75" customHeight="1">
      <c r="A23" s="244" t="s">
        <v>379</v>
      </c>
      <c r="B23" s="322">
        <v>0</v>
      </c>
      <c r="C23" s="322">
        <v>0</v>
      </c>
      <c r="D23" s="322">
        <v>0</v>
      </c>
      <c r="E23" s="322">
        <v>0</v>
      </c>
      <c r="F23" s="322">
        <v>0</v>
      </c>
      <c r="G23" s="323"/>
      <c r="H23" s="322">
        <v>0</v>
      </c>
      <c r="I23" s="321"/>
      <c r="K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</row>
    <row r="24" spans="1:24" s="130" customFormat="1" ht="24.75" customHeight="1">
      <c r="A24" s="311" t="s">
        <v>378</v>
      </c>
      <c r="B24" s="322">
        <v>31684.388312695519</v>
      </c>
      <c r="C24" s="322">
        <v>37039.127676111682</v>
      </c>
      <c r="D24" s="322">
        <v>35026.056845542378</v>
      </c>
      <c r="E24" s="322">
        <v>37215.428027260423</v>
      </c>
      <c r="F24" s="322">
        <v>5354.7393634161635</v>
      </c>
      <c r="G24" s="323">
        <v>16.900245352915931</v>
      </c>
      <c r="H24" s="322">
        <v>2189.3711817180447</v>
      </c>
      <c r="I24" s="321">
        <v>6.2506927096381881</v>
      </c>
      <c r="K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</row>
    <row r="25" spans="1:24" s="130" customFormat="1" ht="24.75" customHeight="1">
      <c r="A25" s="278" t="s">
        <v>377</v>
      </c>
      <c r="B25" s="325">
        <v>13047.831773239999</v>
      </c>
      <c r="C25" s="325">
        <v>13816.276589239998</v>
      </c>
      <c r="D25" s="325">
        <v>13780.690964240004</v>
      </c>
      <c r="E25" s="325">
        <v>13872.858963240004</v>
      </c>
      <c r="F25" s="325">
        <v>768.44481599999926</v>
      </c>
      <c r="G25" s="326">
        <v>5.8894445403259619</v>
      </c>
      <c r="H25" s="325">
        <v>92.167998999999327</v>
      </c>
      <c r="I25" s="324">
        <v>0.66881986715447928</v>
      </c>
      <c r="K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</row>
    <row r="26" spans="1:24" s="130" customFormat="1" ht="24.75" customHeight="1">
      <c r="A26" s="278" t="s">
        <v>376</v>
      </c>
      <c r="B26" s="325">
        <v>6350.2412992328009</v>
      </c>
      <c r="C26" s="325">
        <v>7674.8156742791989</v>
      </c>
      <c r="D26" s="325">
        <v>6885.0629851833</v>
      </c>
      <c r="E26" s="325">
        <v>9270.6147604493417</v>
      </c>
      <c r="F26" s="325">
        <v>1324.574375046398</v>
      </c>
      <c r="G26" s="326">
        <v>20.858646351067406</v>
      </c>
      <c r="H26" s="325">
        <v>2385.5517752660417</v>
      </c>
      <c r="I26" s="324">
        <v>34.648220072928375</v>
      </c>
      <c r="K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</row>
    <row r="27" spans="1:24" s="130" customFormat="1" ht="24.75" customHeight="1">
      <c r="A27" s="278" t="s">
        <v>375</v>
      </c>
      <c r="B27" s="325">
        <v>0</v>
      </c>
      <c r="C27" s="325">
        <v>0</v>
      </c>
      <c r="D27" s="325">
        <v>0</v>
      </c>
      <c r="E27" s="325">
        <v>0</v>
      </c>
      <c r="F27" s="325">
        <v>0</v>
      </c>
      <c r="G27" s="326"/>
      <c r="H27" s="325">
        <v>0</v>
      </c>
      <c r="I27" s="324"/>
      <c r="K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</row>
    <row r="28" spans="1:24" s="130" customFormat="1" ht="24.75" customHeight="1">
      <c r="A28" s="278" t="s">
        <v>374</v>
      </c>
      <c r="B28" s="325">
        <v>12286.315240222719</v>
      </c>
      <c r="C28" s="325">
        <v>15548.035412592486</v>
      </c>
      <c r="D28" s="325">
        <v>14360.302896119076</v>
      </c>
      <c r="E28" s="325">
        <v>14071.954303571078</v>
      </c>
      <c r="F28" s="325">
        <v>3261.7201723697672</v>
      </c>
      <c r="G28" s="326">
        <v>26.547586551349472</v>
      </c>
      <c r="H28" s="325">
        <v>-288.34859254799812</v>
      </c>
      <c r="I28" s="324">
        <v>-2.0079562014386574</v>
      </c>
      <c r="K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</row>
    <row r="29" spans="1:24" s="130" customFormat="1" ht="24.75" customHeight="1">
      <c r="A29" s="244" t="s">
        <v>373</v>
      </c>
      <c r="B29" s="322">
        <v>94863.705916526596</v>
      </c>
      <c r="C29" s="322">
        <v>102709.15293729273</v>
      </c>
      <c r="D29" s="322">
        <v>110013.59371630593</v>
      </c>
      <c r="E29" s="322">
        <v>116338.67353298946</v>
      </c>
      <c r="F29" s="322">
        <v>7845.4470207661361</v>
      </c>
      <c r="G29" s="323">
        <v>8.2702303741639387</v>
      </c>
      <c r="H29" s="322">
        <v>6325.0798166835302</v>
      </c>
      <c r="I29" s="321">
        <v>5.7493620588325927</v>
      </c>
      <c r="K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</row>
    <row r="30" spans="1:24" s="130" customFormat="1" ht="24.75" customHeight="1">
      <c r="A30" s="310" t="s">
        <v>372</v>
      </c>
      <c r="B30" s="322">
        <v>5515.6674986300004</v>
      </c>
      <c r="C30" s="322">
        <v>5300.2926183899999</v>
      </c>
      <c r="D30" s="322">
        <v>6268.0918505100008</v>
      </c>
      <c r="E30" s="322">
        <v>6753.9003794199998</v>
      </c>
      <c r="F30" s="322">
        <v>-215.37488024000049</v>
      </c>
      <c r="G30" s="323">
        <v>-3.9047836058554295</v>
      </c>
      <c r="H30" s="322">
        <v>485.80852890999904</v>
      </c>
      <c r="I30" s="321">
        <v>7.7505011173451681</v>
      </c>
      <c r="K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</row>
    <row r="31" spans="1:24" s="130" customFormat="1" ht="24.75" customHeight="1">
      <c r="A31" s="162" t="s">
        <v>371</v>
      </c>
      <c r="B31" s="325">
        <v>1304.4036151099999</v>
      </c>
      <c r="C31" s="325">
        <v>1191.0697908299999</v>
      </c>
      <c r="D31" s="325">
        <v>1434.69842092</v>
      </c>
      <c r="E31" s="325">
        <v>1387.5032147499999</v>
      </c>
      <c r="F31" s="325">
        <v>-113.33382428000004</v>
      </c>
      <c r="G31" s="326">
        <v>-8.6885549048744881</v>
      </c>
      <c r="H31" s="325">
        <v>-47.19520617000012</v>
      </c>
      <c r="I31" s="324">
        <v>-3.2895558733337285</v>
      </c>
      <c r="K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</row>
    <row r="32" spans="1:24" s="130" customFormat="1" ht="24.75" customHeight="1">
      <c r="A32" s="162" t="s">
        <v>394</v>
      </c>
      <c r="B32" s="325">
        <v>4210.7347835199998</v>
      </c>
      <c r="C32" s="325">
        <v>4108.7188475599996</v>
      </c>
      <c r="D32" s="325">
        <v>4809.8639008400005</v>
      </c>
      <c r="E32" s="325">
        <v>5365.7509446699996</v>
      </c>
      <c r="F32" s="325">
        <v>-102.01593596000021</v>
      </c>
      <c r="G32" s="326">
        <v>-2.4227585256442845</v>
      </c>
      <c r="H32" s="325">
        <v>555.88704382999913</v>
      </c>
      <c r="I32" s="324">
        <v>11.557230210462262</v>
      </c>
      <c r="K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</row>
    <row r="33" spans="1:24" s="130" customFormat="1" ht="24.75" customHeight="1">
      <c r="A33" s="162" t="s">
        <v>369</v>
      </c>
      <c r="B33" s="325">
        <v>8.5099999999999995E-2</v>
      </c>
      <c r="C33" s="325">
        <v>5.9979999999999999E-2</v>
      </c>
      <c r="D33" s="325">
        <v>0.19597999999999999</v>
      </c>
      <c r="E33" s="325">
        <v>0.20222000000000001</v>
      </c>
      <c r="F33" s="325">
        <v>-2.5119999999999996E-2</v>
      </c>
      <c r="G33" s="326">
        <v>-29.51821386603995</v>
      </c>
      <c r="H33" s="325">
        <v>6.2400000000000233E-3</v>
      </c>
      <c r="I33" s="324">
        <v>3.1839983671803367</v>
      </c>
      <c r="K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</row>
    <row r="34" spans="1:24" s="130" customFormat="1" ht="24.75" customHeight="1">
      <c r="A34" s="162" t="s">
        <v>368</v>
      </c>
      <c r="B34" s="325">
        <v>0</v>
      </c>
      <c r="C34" s="325">
        <v>0</v>
      </c>
      <c r="D34" s="325">
        <v>0</v>
      </c>
      <c r="E34" s="325">
        <v>0</v>
      </c>
      <c r="F34" s="325">
        <v>0</v>
      </c>
      <c r="G34" s="326"/>
      <c r="H34" s="325">
        <v>0</v>
      </c>
      <c r="I34" s="324"/>
      <c r="K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</row>
    <row r="35" spans="1:24" s="130" customFormat="1" ht="24.75" customHeight="1">
      <c r="A35" s="162" t="s">
        <v>367</v>
      </c>
      <c r="B35" s="325">
        <v>0.44400000000000001</v>
      </c>
      <c r="C35" s="325">
        <v>0.44400000000000001</v>
      </c>
      <c r="D35" s="325">
        <v>23.333548750000002</v>
      </c>
      <c r="E35" s="325">
        <v>0.44400000000000001</v>
      </c>
      <c r="F35" s="325">
        <v>0</v>
      </c>
      <c r="G35" s="326">
        <v>0</v>
      </c>
      <c r="H35" s="325">
        <v>-22.889548750000003</v>
      </c>
      <c r="I35" s="324">
        <v>-98.097160424429646</v>
      </c>
      <c r="K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</row>
    <row r="36" spans="1:24" s="130" customFormat="1" ht="24.75" customHeight="1">
      <c r="A36" s="310" t="s">
        <v>366</v>
      </c>
      <c r="B36" s="322">
        <v>86952.661647349058</v>
      </c>
      <c r="C36" s="322">
        <v>94111.788804217504</v>
      </c>
      <c r="D36" s="322">
        <v>100984.85771258589</v>
      </c>
      <c r="E36" s="322">
        <v>106226.37203338</v>
      </c>
      <c r="F36" s="322">
        <v>7159.127156868446</v>
      </c>
      <c r="G36" s="323">
        <v>8.2333617180155727</v>
      </c>
      <c r="H36" s="322">
        <v>5241.5143207941146</v>
      </c>
      <c r="I36" s="321">
        <v>5.190396302495218</v>
      </c>
      <c r="K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</row>
    <row r="37" spans="1:24" s="130" customFormat="1" ht="24.75" customHeight="1">
      <c r="A37" s="162" t="s">
        <v>365</v>
      </c>
      <c r="B37" s="325">
        <v>3687.7</v>
      </c>
      <c r="C37" s="325">
        <v>3642.7</v>
      </c>
      <c r="D37" s="325">
        <v>5322.1</v>
      </c>
      <c r="E37" s="325">
        <v>5342.2</v>
      </c>
      <c r="F37" s="325">
        <v>-45</v>
      </c>
      <c r="G37" s="326">
        <v>-1.220272798763457</v>
      </c>
      <c r="H37" s="325">
        <v>20.099999999999454</v>
      </c>
      <c r="I37" s="324">
        <v>0.37767046842410801</v>
      </c>
      <c r="K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</row>
    <row r="38" spans="1:24" s="130" customFormat="1" ht="24.75" customHeight="1">
      <c r="A38" s="164" t="s">
        <v>364</v>
      </c>
      <c r="B38" s="325">
        <v>296.57691491999998</v>
      </c>
      <c r="C38" s="325">
        <v>102.51917979999999</v>
      </c>
      <c r="D38" s="325">
        <v>183.89110943</v>
      </c>
      <c r="E38" s="325">
        <v>348.68339625000004</v>
      </c>
      <c r="F38" s="325">
        <v>-194.05773511999999</v>
      </c>
      <c r="G38" s="326">
        <v>-65.432515262472819</v>
      </c>
      <c r="H38" s="325">
        <v>164.79228682000004</v>
      </c>
      <c r="I38" s="324">
        <v>89.614058738783058</v>
      </c>
      <c r="K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</row>
    <row r="39" spans="1:24" s="130" customFormat="1" ht="24.75" customHeight="1">
      <c r="A39" s="279" t="s">
        <v>363</v>
      </c>
      <c r="B39" s="325">
        <v>18719.424552103083</v>
      </c>
      <c r="C39" s="325">
        <v>20631.247910619109</v>
      </c>
      <c r="D39" s="325">
        <v>20648.368910081022</v>
      </c>
      <c r="E39" s="325">
        <v>21729.949892894278</v>
      </c>
      <c r="F39" s="325">
        <v>1911.8233585160269</v>
      </c>
      <c r="G39" s="326">
        <v>10.213045562350036</v>
      </c>
      <c r="H39" s="325">
        <v>1081.5809828132551</v>
      </c>
      <c r="I39" s="324">
        <v>5.2380940476378344</v>
      </c>
      <c r="K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</row>
    <row r="40" spans="1:24" s="130" customFormat="1" ht="24.75" customHeight="1">
      <c r="A40" s="279" t="s">
        <v>362</v>
      </c>
      <c r="B40" s="325">
        <v>0</v>
      </c>
      <c r="C40" s="325">
        <v>0</v>
      </c>
      <c r="D40" s="325">
        <v>0</v>
      </c>
      <c r="E40" s="325">
        <v>0</v>
      </c>
      <c r="F40" s="325">
        <v>0</v>
      </c>
      <c r="G40" s="326"/>
      <c r="H40" s="325">
        <v>0</v>
      </c>
      <c r="I40" s="324"/>
      <c r="K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</row>
    <row r="41" spans="1:24" s="130" customFormat="1" ht="24.75" customHeight="1">
      <c r="A41" s="162" t="s">
        <v>361</v>
      </c>
      <c r="B41" s="325">
        <v>18719.424552103083</v>
      </c>
      <c r="C41" s="325">
        <v>20631.247910619109</v>
      </c>
      <c r="D41" s="325">
        <v>20648.368910081022</v>
      </c>
      <c r="E41" s="325">
        <v>21729.949892894278</v>
      </c>
      <c r="F41" s="325">
        <v>1911.8233585160269</v>
      </c>
      <c r="G41" s="326">
        <v>10.213045562350036</v>
      </c>
      <c r="H41" s="325">
        <v>1081.5809828132551</v>
      </c>
      <c r="I41" s="324">
        <v>5.2380940476378344</v>
      </c>
      <c r="K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</row>
    <row r="42" spans="1:24" s="130" customFormat="1" ht="24.75" customHeight="1">
      <c r="A42" s="164" t="s">
        <v>360</v>
      </c>
      <c r="B42" s="325">
        <v>64248.960180325972</v>
      </c>
      <c r="C42" s="325">
        <v>69735.321713798388</v>
      </c>
      <c r="D42" s="325">
        <v>74830.497693074867</v>
      </c>
      <c r="E42" s="325">
        <v>78805.538744235731</v>
      </c>
      <c r="F42" s="325">
        <v>5486.3615334724163</v>
      </c>
      <c r="G42" s="326">
        <v>8.5392222972542751</v>
      </c>
      <c r="H42" s="325">
        <v>3975.0410511608643</v>
      </c>
      <c r="I42" s="324">
        <v>5.3120601542233654</v>
      </c>
      <c r="K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</row>
    <row r="43" spans="1:24" s="130" customFormat="1" ht="24.75" customHeight="1">
      <c r="A43" s="164" t="s">
        <v>359</v>
      </c>
      <c r="B43" s="325">
        <v>57227.776230144409</v>
      </c>
      <c r="C43" s="325">
        <v>61421.110545054413</v>
      </c>
      <c r="D43" s="325">
        <v>67488.467235720294</v>
      </c>
      <c r="E43" s="325">
        <v>70320.640839424421</v>
      </c>
      <c r="F43" s="325">
        <v>4193.3343149100037</v>
      </c>
      <c r="G43" s="326">
        <v>7.327445850850987</v>
      </c>
      <c r="H43" s="325">
        <v>2832.1736037041264</v>
      </c>
      <c r="I43" s="324">
        <v>4.1965297475375367</v>
      </c>
      <c r="K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</row>
    <row r="44" spans="1:24" s="130" customFormat="1" ht="24.75" customHeight="1">
      <c r="A44" s="162" t="s">
        <v>358</v>
      </c>
      <c r="B44" s="325">
        <v>7021.1839501815657</v>
      </c>
      <c r="C44" s="325">
        <v>8314.2111687439774</v>
      </c>
      <c r="D44" s="325">
        <v>7342.0304573545664</v>
      </c>
      <c r="E44" s="325">
        <v>8484.8979048113088</v>
      </c>
      <c r="F44" s="325">
        <v>1293.0272185624117</v>
      </c>
      <c r="G44" s="326">
        <v>18.416085203535715</v>
      </c>
      <c r="H44" s="325">
        <v>1142.8674474567424</v>
      </c>
      <c r="I44" s="324">
        <v>15.566095157122694</v>
      </c>
      <c r="K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</row>
    <row r="45" spans="1:24" s="130" customFormat="1" ht="24.75" customHeight="1">
      <c r="A45" s="278" t="s">
        <v>357</v>
      </c>
      <c r="B45" s="325">
        <v>0</v>
      </c>
      <c r="C45" s="325">
        <v>0</v>
      </c>
      <c r="D45" s="325">
        <v>0</v>
      </c>
      <c r="E45" s="325">
        <v>0</v>
      </c>
      <c r="F45" s="325">
        <v>0</v>
      </c>
      <c r="G45" s="326"/>
      <c r="H45" s="325">
        <v>0</v>
      </c>
      <c r="I45" s="324"/>
      <c r="K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</row>
    <row r="46" spans="1:24" s="130" customFormat="1" ht="24.75" customHeight="1">
      <c r="A46" s="309" t="s">
        <v>356</v>
      </c>
      <c r="B46" s="322">
        <v>0</v>
      </c>
      <c r="C46" s="322">
        <v>0</v>
      </c>
      <c r="D46" s="322">
        <v>0</v>
      </c>
      <c r="E46" s="322">
        <v>0</v>
      </c>
      <c r="F46" s="322">
        <v>0</v>
      </c>
      <c r="G46" s="323"/>
      <c r="H46" s="322">
        <v>0</v>
      </c>
      <c r="I46" s="321"/>
      <c r="K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</row>
    <row r="47" spans="1:24" s="130" customFormat="1" ht="21.75" customHeight="1" thickBot="1">
      <c r="A47" s="308" t="s">
        <v>355</v>
      </c>
      <c r="B47" s="320">
        <v>2395.3767955946651</v>
      </c>
      <c r="C47" s="319">
        <v>3297.0714950604174</v>
      </c>
      <c r="D47" s="317">
        <v>2760.6441774972891</v>
      </c>
      <c r="E47" s="317">
        <v>3358.4011352431103</v>
      </c>
      <c r="F47" s="317">
        <v>901.69469946575236</v>
      </c>
      <c r="G47" s="318">
        <v>37.643125754747985</v>
      </c>
      <c r="H47" s="317">
        <v>597.75695774582118</v>
      </c>
      <c r="I47" s="316">
        <v>21.652807073736259</v>
      </c>
      <c r="K47" s="215"/>
      <c r="R47" s="215"/>
      <c r="S47" s="215"/>
      <c r="T47" s="215"/>
      <c r="U47" s="215"/>
      <c r="V47" s="215"/>
      <c r="W47" s="215"/>
      <c r="X47" s="215"/>
    </row>
    <row r="48" spans="1:24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E8" sqref="E8"/>
    </sheetView>
  </sheetViews>
  <sheetFormatPr defaultRowHeight="15.75"/>
  <cols>
    <col min="1" max="1" width="32.42578125" style="214" customWidth="1"/>
    <col min="2" max="6" width="12.7109375" style="214" customWidth="1"/>
    <col min="7" max="7" width="8.85546875" style="327" customWidth="1"/>
    <col min="8" max="8" width="12.28515625" style="214" customWidth="1"/>
    <col min="9" max="9" width="10.140625" style="327" customWidth="1"/>
    <col min="10" max="256" width="9.140625" style="214"/>
    <col min="257" max="257" width="32.42578125" style="214" customWidth="1"/>
    <col min="258" max="261" width="9.42578125" style="214" bestFit="1" customWidth="1"/>
    <col min="262" max="262" width="8.42578125" style="214" bestFit="1" customWidth="1"/>
    <col min="263" max="263" width="7.140625" style="214" bestFit="1" customWidth="1"/>
    <col min="264" max="264" width="8.85546875" style="214" customWidth="1"/>
    <col min="265" max="265" width="7.140625" style="214" bestFit="1" customWidth="1"/>
    <col min="266" max="512" width="9.140625" style="214"/>
    <col min="513" max="513" width="32.42578125" style="214" customWidth="1"/>
    <col min="514" max="517" width="9.42578125" style="214" bestFit="1" customWidth="1"/>
    <col min="518" max="518" width="8.42578125" style="214" bestFit="1" customWidth="1"/>
    <col min="519" max="519" width="7.140625" style="214" bestFit="1" customWidth="1"/>
    <col min="520" max="520" width="8.85546875" style="214" customWidth="1"/>
    <col min="521" max="521" width="7.140625" style="214" bestFit="1" customWidth="1"/>
    <col min="522" max="768" width="9.140625" style="214"/>
    <col min="769" max="769" width="32.42578125" style="214" customWidth="1"/>
    <col min="770" max="773" width="9.42578125" style="214" bestFit="1" customWidth="1"/>
    <col min="774" max="774" width="8.42578125" style="214" bestFit="1" customWidth="1"/>
    <col min="775" max="775" width="7.140625" style="214" bestFit="1" customWidth="1"/>
    <col min="776" max="776" width="8.85546875" style="214" customWidth="1"/>
    <col min="777" max="777" width="7.140625" style="214" bestFit="1" customWidth="1"/>
    <col min="778" max="1024" width="9.140625" style="214"/>
    <col min="1025" max="1025" width="32.42578125" style="214" customWidth="1"/>
    <col min="1026" max="1029" width="9.42578125" style="214" bestFit="1" customWidth="1"/>
    <col min="1030" max="1030" width="8.42578125" style="214" bestFit="1" customWidth="1"/>
    <col min="1031" max="1031" width="7.140625" style="214" bestFit="1" customWidth="1"/>
    <col min="1032" max="1032" width="8.85546875" style="214" customWidth="1"/>
    <col min="1033" max="1033" width="7.140625" style="214" bestFit="1" customWidth="1"/>
    <col min="1034" max="1280" width="9.140625" style="214"/>
    <col min="1281" max="1281" width="32.42578125" style="214" customWidth="1"/>
    <col min="1282" max="1285" width="9.42578125" style="214" bestFit="1" customWidth="1"/>
    <col min="1286" max="1286" width="8.42578125" style="214" bestFit="1" customWidth="1"/>
    <col min="1287" max="1287" width="7.140625" style="214" bestFit="1" customWidth="1"/>
    <col min="1288" max="1288" width="8.85546875" style="214" customWidth="1"/>
    <col min="1289" max="1289" width="7.140625" style="214" bestFit="1" customWidth="1"/>
    <col min="1290" max="1536" width="9.140625" style="214"/>
    <col min="1537" max="1537" width="32.42578125" style="214" customWidth="1"/>
    <col min="1538" max="1541" width="9.42578125" style="214" bestFit="1" customWidth="1"/>
    <col min="1542" max="1542" width="8.42578125" style="214" bestFit="1" customWidth="1"/>
    <col min="1543" max="1543" width="7.140625" style="214" bestFit="1" customWidth="1"/>
    <col min="1544" max="1544" width="8.85546875" style="214" customWidth="1"/>
    <col min="1545" max="1545" width="7.140625" style="214" bestFit="1" customWidth="1"/>
    <col min="1546" max="1792" width="9.140625" style="214"/>
    <col min="1793" max="1793" width="32.42578125" style="214" customWidth="1"/>
    <col min="1794" max="1797" width="9.42578125" style="214" bestFit="1" customWidth="1"/>
    <col min="1798" max="1798" width="8.42578125" style="214" bestFit="1" customWidth="1"/>
    <col min="1799" max="1799" width="7.140625" style="214" bestFit="1" customWidth="1"/>
    <col min="1800" max="1800" width="8.85546875" style="214" customWidth="1"/>
    <col min="1801" max="1801" width="7.140625" style="214" bestFit="1" customWidth="1"/>
    <col min="1802" max="2048" width="9.140625" style="214"/>
    <col min="2049" max="2049" width="32.42578125" style="214" customWidth="1"/>
    <col min="2050" max="2053" width="9.42578125" style="214" bestFit="1" customWidth="1"/>
    <col min="2054" max="2054" width="8.42578125" style="214" bestFit="1" customWidth="1"/>
    <col min="2055" max="2055" width="7.140625" style="214" bestFit="1" customWidth="1"/>
    <col min="2056" max="2056" width="8.85546875" style="214" customWidth="1"/>
    <col min="2057" max="2057" width="7.140625" style="214" bestFit="1" customWidth="1"/>
    <col min="2058" max="2304" width="9.140625" style="214"/>
    <col min="2305" max="2305" width="32.42578125" style="214" customWidth="1"/>
    <col min="2306" max="2309" width="9.42578125" style="214" bestFit="1" customWidth="1"/>
    <col min="2310" max="2310" width="8.42578125" style="214" bestFit="1" customWidth="1"/>
    <col min="2311" max="2311" width="7.140625" style="214" bestFit="1" customWidth="1"/>
    <col min="2312" max="2312" width="8.85546875" style="214" customWidth="1"/>
    <col min="2313" max="2313" width="7.140625" style="214" bestFit="1" customWidth="1"/>
    <col min="2314" max="2560" width="9.140625" style="214"/>
    <col min="2561" max="2561" width="32.42578125" style="214" customWidth="1"/>
    <col min="2562" max="2565" width="9.42578125" style="214" bestFit="1" customWidth="1"/>
    <col min="2566" max="2566" width="8.42578125" style="214" bestFit="1" customWidth="1"/>
    <col min="2567" max="2567" width="7.140625" style="214" bestFit="1" customWidth="1"/>
    <col min="2568" max="2568" width="8.85546875" style="214" customWidth="1"/>
    <col min="2569" max="2569" width="7.140625" style="214" bestFit="1" customWidth="1"/>
    <col min="2570" max="2816" width="9.140625" style="214"/>
    <col min="2817" max="2817" width="32.42578125" style="214" customWidth="1"/>
    <col min="2818" max="2821" width="9.42578125" style="214" bestFit="1" customWidth="1"/>
    <col min="2822" max="2822" width="8.42578125" style="214" bestFit="1" customWidth="1"/>
    <col min="2823" max="2823" width="7.140625" style="214" bestFit="1" customWidth="1"/>
    <col min="2824" max="2824" width="8.85546875" style="214" customWidth="1"/>
    <col min="2825" max="2825" width="7.140625" style="214" bestFit="1" customWidth="1"/>
    <col min="2826" max="3072" width="9.140625" style="214"/>
    <col min="3073" max="3073" width="32.42578125" style="214" customWidth="1"/>
    <col min="3074" max="3077" width="9.42578125" style="214" bestFit="1" customWidth="1"/>
    <col min="3078" max="3078" width="8.42578125" style="214" bestFit="1" customWidth="1"/>
    <col min="3079" max="3079" width="7.140625" style="214" bestFit="1" customWidth="1"/>
    <col min="3080" max="3080" width="8.85546875" style="214" customWidth="1"/>
    <col min="3081" max="3081" width="7.140625" style="214" bestFit="1" customWidth="1"/>
    <col min="3082" max="3328" width="9.140625" style="214"/>
    <col min="3329" max="3329" width="32.42578125" style="214" customWidth="1"/>
    <col min="3330" max="3333" width="9.42578125" style="214" bestFit="1" customWidth="1"/>
    <col min="3334" max="3334" width="8.42578125" style="214" bestFit="1" customWidth="1"/>
    <col min="3335" max="3335" width="7.140625" style="214" bestFit="1" customWidth="1"/>
    <col min="3336" max="3336" width="8.85546875" style="214" customWidth="1"/>
    <col min="3337" max="3337" width="7.140625" style="214" bestFit="1" customWidth="1"/>
    <col min="3338" max="3584" width="9.140625" style="214"/>
    <col min="3585" max="3585" width="32.42578125" style="214" customWidth="1"/>
    <col min="3586" max="3589" width="9.42578125" style="214" bestFit="1" customWidth="1"/>
    <col min="3590" max="3590" width="8.42578125" style="214" bestFit="1" customWidth="1"/>
    <col min="3591" max="3591" width="7.140625" style="214" bestFit="1" customWidth="1"/>
    <col min="3592" max="3592" width="8.85546875" style="214" customWidth="1"/>
    <col min="3593" max="3593" width="7.140625" style="214" bestFit="1" customWidth="1"/>
    <col min="3594" max="3840" width="9.140625" style="214"/>
    <col min="3841" max="3841" width="32.42578125" style="214" customWidth="1"/>
    <col min="3842" max="3845" width="9.42578125" style="214" bestFit="1" customWidth="1"/>
    <col min="3846" max="3846" width="8.42578125" style="214" bestFit="1" customWidth="1"/>
    <col min="3847" max="3847" width="7.140625" style="214" bestFit="1" customWidth="1"/>
    <col min="3848" max="3848" width="8.85546875" style="214" customWidth="1"/>
    <col min="3849" max="3849" width="7.140625" style="214" bestFit="1" customWidth="1"/>
    <col min="3850" max="4096" width="9.140625" style="214"/>
    <col min="4097" max="4097" width="32.42578125" style="214" customWidth="1"/>
    <col min="4098" max="4101" width="9.42578125" style="214" bestFit="1" customWidth="1"/>
    <col min="4102" max="4102" width="8.42578125" style="214" bestFit="1" customWidth="1"/>
    <col min="4103" max="4103" width="7.140625" style="214" bestFit="1" customWidth="1"/>
    <col min="4104" max="4104" width="8.85546875" style="214" customWidth="1"/>
    <col min="4105" max="4105" width="7.140625" style="214" bestFit="1" customWidth="1"/>
    <col min="4106" max="4352" width="9.140625" style="214"/>
    <col min="4353" max="4353" width="32.42578125" style="214" customWidth="1"/>
    <col min="4354" max="4357" width="9.42578125" style="214" bestFit="1" customWidth="1"/>
    <col min="4358" max="4358" width="8.42578125" style="214" bestFit="1" customWidth="1"/>
    <col min="4359" max="4359" width="7.140625" style="214" bestFit="1" customWidth="1"/>
    <col min="4360" max="4360" width="8.85546875" style="214" customWidth="1"/>
    <col min="4361" max="4361" width="7.140625" style="214" bestFit="1" customWidth="1"/>
    <col min="4362" max="4608" width="9.140625" style="214"/>
    <col min="4609" max="4609" width="32.42578125" style="214" customWidth="1"/>
    <col min="4610" max="4613" width="9.42578125" style="214" bestFit="1" customWidth="1"/>
    <col min="4614" max="4614" width="8.42578125" style="214" bestFit="1" customWidth="1"/>
    <col min="4615" max="4615" width="7.140625" style="214" bestFit="1" customWidth="1"/>
    <col min="4616" max="4616" width="8.85546875" style="214" customWidth="1"/>
    <col min="4617" max="4617" width="7.140625" style="214" bestFit="1" customWidth="1"/>
    <col min="4618" max="4864" width="9.140625" style="214"/>
    <col min="4865" max="4865" width="32.42578125" style="214" customWidth="1"/>
    <col min="4866" max="4869" width="9.42578125" style="214" bestFit="1" customWidth="1"/>
    <col min="4870" max="4870" width="8.42578125" style="214" bestFit="1" customWidth="1"/>
    <col min="4871" max="4871" width="7.140625" style="214" bestFit="1" customWidth="1"/>
    <col min="4872" max="4872" width="8.85546875" style="214" customWidth="1"/>
    <col min="4873" max="4873" width="7.140625" style="214" bestFit="1" customWidth="1"/>
    <col min="4874" max="5120" width="9.140625" style="214"/>
    <col min="5121" max="5121" width="32.42578125" style="214" customWidth="1"/>
    <col min="5122" max="5125" width="9.42578125" style="214" bestFit="1" customWidth="1"/>
    <col min="5126" max="5126" width="8.42578125" style="214" bestFit="1" customWidth="1"/>
    <col min="5127" max="5127" width="7.140625" style="214" bestFit="1" customWidth="1"/>
    <col min="5128" max="5128" width="8.85546875" style="214" customWidth="1"/>
    <col min="5129" max="5129" width="7.140625" style="214" bestFit="1" customWidth="1"/>
    <col min="5130" max="5376" width="9.140625" style="214"/>
    <col min="5377" max="5377" width="32.42578125" style="214" customWidth="1"/>
    <col min="5378" max="5381" width="9.42578125" style="214" bestFit="1" customWidth="1"/>
    <col min="5382" max="5382" width="8.42578125" style="214" bestFit="1" customWidth="1"/>
    <col min="5383" max="5383" width="7.140625" style="214" bestFit="1" customWidth="1"/>
    <col min="5384" max="5384" width="8.85546875" style="214" customWidth="1"/>
    <col min="5385" max="5385" width="7.140625" style="214" bestFit="1" customWidth="1"/>
    <col min="5386" max="5632" width="9.140625" style="214"/>
    <col min="5633" max="5633" width="32.42578125" style="214" customWidth="1"/>
    <col min="5634" max="5637" width="9.42578125" style="214" bestFit="1" customWidth="1"/>
    <col min="5638" max="5638" width="8.42578125" style="214" bestFit="1" customWidth="1"/>
    <col min="5639" max="5639" width="7.140625" style="214" bestFit="1" customWidth="1"/>
    <col min="5640" max="5640" width="8.85546875" style="214" customWidth="1"/>
    <col min="5641" max="5641" width="7.140625" style="214" bestFit="1" customWidth="1"/>
    <col min="5642" max="5888" width="9.140625" style="214"/>
    <col min="5889" max="5889" width="32.42578125" style="214" customWidth="1"/>
    <col min="5890" max="5893" width="9.42578125" style="214" bestFit="1" customWidth="1"/>
    <col min="5894" max="5894" width="8.42578125" style="214" bestFit="1" customWidth="1"/>
    <col min="5895" max="5895" width="7.140625" style="214" bestFit="1" customWidth="1"/>
    <col min="5896" max="5896" width="8.85546875" style="214" customWidth="1"/>
    <col min="5897" max="5897" width="7.140625" style="214" bestFit="1" customWidth="1"/>
    <col min="5898" max="6144" width="9.140625" style="214"/>
    <col min="6145" max="6145" width="32.42578125" style="214" customWidth="1"/>
    <col min="6146" max="6149" width="9.42578125" style="214" bestFit="1" customWidth="1"/>
    <col min="6150" max="6150" width="8.42578125" style="214" bestFit="1" customWidth="1"/>
    <col min="6151" max="6151" width="7.140625" style="214" bestFit="1" customWidth="1"/>
    <col min="6152" max="6152" width="8.85546875" style="214" customWidth="1"/>
    <col min="6153" max="6153" width="7.140625" style="214" bestFit="1" customWidth="1"/>
    <col min="6154" max="6400" width="9.140625" style="214"/>
    <col min="6401" max="6401" width="32.42578125" style="214" customWidth="1"/>
    <col min="6402" max="6405" width="9.42578125" style="214" bestFit="1" customWidth="1"/>
    <col min="6406" max="6406" width="8.42578125" style="214" bestFit="1" customWidth="1"/>
    <col min="6407" max="6407" width="7.140625" style="214" bestFit="1" customWidth="1"/>
    <col min="6408" max="6408" width="8.85546875" style="214" customWidth="1"/>
    <col min="6409" max="6409" width="7.140625" style="214" bestFit="1" customWidth="1"/>
    <col min="6410" max="6656" width="9.140625" style="214"/>
    <col min="6657" max="6657" width="32.42578125" style="214" customWidth="1"/>
    <col min="6658" max="6661" width="9.42578125" style="214" bestFit="1" customWidth="1"/>
    <col min="6662" max="6662" width="8.42578125" style="214" bestFit="1" customWidth="1"/>
    <col min="6663" max="6663" width="7.140625" style="214" bestFit="1" customWidth="1"/>
    <col min="6664" max="6664" width="8.85546875" style="214" customWidth="1"/>
    <col min="6665" max="6665" width="7.140625" style="214" bestFit="1" customWidth="1"/>
    <col min="6666" max="6912" width="9.140625" style="214"/>
    <col min="6913" max="6913" width="32.42578125" style="214" customWidth="1"/>
    <col min="6914" max="6917" width="9.42578125" style="214" bestFit="1" customWidth="1"/>
    <col min="6918" max="6918" width="8.42578125" style="214" bestFit="1" customWidth="1"/>
    <col min="6919" max="6919" width="7.140625" style="214" bestFit="1" customWidth="1"/>
    <col min="6920" max="6920" width="8.85546875" style="214" customWidth="1"/>
    <col min="6921" max="6921" width="7.140625" style="214" bestFit="1" customWidth="1"/>
    <col min="6922" max="7168" width="9.140625" style="214"/>
    <col min="7169" max="7169" width="32.42578125" style="214" customWidth="1"/>
    <col min="7170" max="7173" width="9.42578125" style="214" bestFit="1" customWidth="1"/>
    <col min="7174" max="7174" width="8.42578125" style="214" bestFit="1" customWidth="1"/>
    <col min="7175" max="7175" width="7.140625" style="214" bestFit="1" customWidth="1"/>
    <col min="7176" max="7176" width="8.85546875" style="214" customWidth="1"/>
    <col min="7177" max="7177" width="7.140625" style="214" bestFit="1" customWidth="1"/>
    <col min="7178" max="7424" width="9.140625" style="214"/>
    <col min="7425" max="7425" width="32.42578125" style="214" customWidth="1"/>
    <col min="7426" max="7429" width="9.42578125" style="214" bestFit="1" customWidth="1"/>
    <col min="7430" max="7430" width="8.42578125" style="214" bestFit="1" customWidth="1"/>
    <col min="7431" max="7431" width="7.140625" style="214" bestFit="1" customWidth="1"/>
    <col min="7432" max="7432" width="8.85546875" style="214" customWidth="1"/>
    <col min="7433" max="7433" width="7.140625" style="214" bestFit="1" customWidth="1"/>
    <col min="7434" max="7680" width="9.140625" style="214"/>
    <col min="7681" max="7681" width="32.42578125" style="214" customWidth="1"/>
    <col min="7682" max="7685" width="9.42578125" style="214" bestFit="1" customWidth="1"/>
    <col min="7686" max="7686" width="8.42578125" style="214" bestFit="1" customWidth="1"/>
    <col min="7687" max="7687" width="7.140625" style="214" bestFit="1" customWidth="1"/>
    <col min="7688" max="7688" width="8.85546875" style="214" customWidth="1"/>
    <col min="7689" max="7689" width="7.140625" style="214" bestFit="1" customWidth="1"/>
    <col min="7690" max="7936" width="9.140625" style="214"/>
    <col min="7937" max="7937" width="32.42578125" style="214" customWidth="1"/>
    <col min="7938" max="7941" width="9.42578125" style="214" bestFit="1" customWidth="1"/>
    <col min="7942" max="7942" width="8.42578125" style="214" bestFit="1" customWidth="1"/>
    <col min="7943" max="7943" width="7.140625" style="214" bestFit="1" customWidth="1"/>
    <col min="7944" max="7944" width="8.85546875" style="214" customWidth="1"/>
    <col min="7945" max="7945" width="7.140625" style="214" bestFit="1" customWidth="1"/>
    <col min="7946" max="8192" width="9.140625" style="214"/>
    <col min="8193" max="8193" width="32.42578125" style="214" customWidth="1"/>
    <col min="8194" max="8197" width="9.42578125" style="214" bestFit="1" customWidth="1"/>
    <col min="8198" max="8198" width="8.42578125" style="214" bestFit="1" customWidth="1"/>
    <col min="8199" max="8199" width="7.140625" style="214" bestFit="1" customWidth="1"/>
    <col min="8200" max="8200" width="8.85546875" style="214" customWidth="1"/>
    <col min="8201" max="8201" width="7.140625" style="214" bestFit="1" customWidth="1"/>
    <col min="8202" max="8448" width="9.140625" style="214"/>
    <col min="8449" max="8449" width="32.42578125" style="214" customWidth="1"/>
    <col min="8450" max="8453" width="9.42578125" style="214" bestFit="1" customWidth="1"/>
    <col min="8454" max="8454" width="8.42578125" style="214" bestFit="1" customWidth="1"/>
    <col min="8455" max="8455" width="7.140625" style="214" bestFit="1" customWidth="1"/>
    <col min="8456" max="8456" width="8.85546875" style="214" customWidth="1"/>
    <col min="8457" max="8457" width="7.140625" style="214" bestFit="1" customWidth="1"/>
    <col min="8458" max="8704" width="9.140625" style="214"/>
    <col min="8705" max="8705" width="32.42578125" style="214" customWidth="1"/>
    <col min="8706" max="8709" width="9.42578125" style="214" bestFit="1" customWidth="1"/>
    <col min="8710" max="8710" width="8.42578125" style="214" bestFit="1" customWidth="1"/>
    <col min="8711" max="8711" width="7.140625" style="214" bestFit="1" customWidth="1"/>
    <col min="8712" max="8712" width="8.85546875" style="214" customWidth="1"/>
    <col min="8713" max="8713" width="7.140625" style="214" bestFit="1" customWidth="1"/>
    <col min="8714" max="8960" width="9.140625" style="214"/>
    <col min="8961" max="8961" width="32.42578125" style="214" customWidth="1"/>
    <col min="8962" max="8965" width="9.42578125" style="214" bestFit="1" customWidth="1"/>
    <col min="8966" max="8966" width="8.42578125" style="214" bestFit="1" customWidth="1"/>
    <col min="8967" max="8967" width="7.140625" style="214" bestFit="1" customWidth="1"/>
    <col min="8968" max="8968" width="8.85546875" style="214" customWidth="1"/>
    <col min="8969" max="8969" width="7.140625" style="214" bestFit="1" customWidth="1"/>
    <col min="8970" max="9216" width="9.140625" style="214"/>
    <col min="9217" max="9217" width="32.42578125" style="214" customWidth="1"/>
    <col min="9218" max="9221" width="9.42578125" style="214" bestFit="1" customWidth="1"/>
    <col min="9222" max="9222" width="8.42578125" style="214" bestFit="1" customWidth="1"/>
    <col min="9223" max="9223" width="7.140625" style="214" bestFit="1" customWidth="1"/>
    <col min="9224" max="9224" width="8.85546875" style="214" customWidth="1"/>
    <col min="9225" max="9225" width="7.140625" style="214" bestFit="1" customWidth="1"/>
    <col min="9226" max="9472" width="9.140625" style="214"/>
    <col min="9473" max="9473" width="32.42578125" style="214" customWidth="1"/>
    <col min="9474" max="9477" width="9.42578125" style="214" bestFit="1" customWidth="1"/>
    <col min="9478" max="9478" width="8.42578125" style="214" bestFit="1" customWidth="1"/>
    <col min="9479" max="9479" width="7.140625" style="214" bestFit="1" customWidth="1"/>
    <col min="9480" max="9480" width="8.85546875" style="214" customWidth="1"/>
    <col min="9481" max="9481" width="7.140625" style="214" bestFit="1" customWidth="1"/>
    <col min="9482" max="9728" width="9.140625" style="214"/>
    <col min="9729" max="9729" width="32.42578125" style="214" customWidth="1"/>
    <col min="9730" max="9733" width="9.42578125" style="214" bestFit="1" customWidth="1"/>
    <col min="9734" max="9734" width="8.42578125" style="214" bestFit="1" customWidth="1"/>
    <col min="9735" max="9735" width="7.140625" style="214" bestFit="1" customWidth="1"/>
    <col min="9736" max="9736" width="8.85546875" style="214" customWidth="1"/>
    <col min="9737" max="9737" width="7.140625" style="214" bestFit="1" customWidth="1"/>
    <col min="9738" max="9984" width="9.140625" style="214"/>
    <col min="9985" max="9985" width="32.42578125" style="214" customWidth="1"/>
    <col min="9986" max="9989" width="9.42578125" style="214" bestFit="1" customWidth="1"/>
    <col min="9990" max="9990" width="8.42578125" style="214" bestFit="1" customWidth="1"/>
    <col min="9991" max="9991" width="7.140625" style="214" bestFit="1" customWidth="1"/>
    <col min="9992" max="9992" width="8.85546875" style="214" customWidth="1"/>
    <col min="9993" max="9993" width="7.140625" style="214" bestFit="1" customWidth="1"/>
    <col min="9994" max="10240" width="9.140625" style="214"/>
    <col min="10241" max="10241" width="32.42578125" style="214" customWidth="1"/>
    <col min="10242" max="10245" width="9.42578125" style="214" bestFit="1" customWidth="1"/>
    <col min="10246" max="10246" width="8.42578125" style="214" bestFit="1" customWidth="1"/>
    <col min="10247" max="10247" width="7.140625" style="214" bestFit="1" customWidth="1"/>
    <col min="10248" max="10248" width="8.85546875" style="214" customWidth="1"/>
    <col min="10249" max="10249" width="7.140625" style="214" bestFit="1" customWidth="1"/>
    <col min="10250" max="10496" width="9.140625" style="214"/>
    <col min="10497" max="10497" width="32.42578125" style="214" customWidth="1"/>
    <col min="10498" max="10501" width="9.42578125" style="214" bestFit="1" customWidth="1"/>
    <col min="10502" max="10502" width="8.42578125" style="214" bestFit="1" customWidth="1"/>
    <col min="10503" max="10503" width="7.140625" style="214" bestFit="1" customWidth="1"/>
    <col min="10504" max="10504" width="8.85546875" style="214" customWidth="1"/>
    <col min="10505" max="10505" width="7.140625" style="214" bestFit="1" customWidth="1"/>
    <col min="10506" max="10752" width="9.140625" style="214"/>
    <col min="10753" max="10753" width="32.42578125" style="214" customWidth="1"/>
    <col min="10754" max="10757" width="9.42578125" style="214" bestFit="1" customWidth="1"/>
    <col min="10758" max="10758" width="8.42578125" style="214" bestFit="1" customWidth="1"/>
    <col min="10759" max="10759" width="7.140625" style="214" bestFit="1" customWidth="1"/>
    <col min="10760" max="10760" width="8.85546875" style="214" customWidth="1"/>
    <col min="10761" max="10761" width="7.140625" style="214" bestFit="1" customWidth="1"/>
    <col min="10762" max="11008" width="9.140625" style="214"/>
    <col min="11009" max="11009" width="32.42578125" style="214" customWidth="1"/>
    <col min="11010" max="11013" width="9.42578125" style="214" bestFit="1" customWidth="1"/>
    <col min="11014" max="11014" width="8.42578125" style="214" bestFit="1" customWidth="1"/>
    <col min="11015" max="11015" width="7.140625" style="214" bestFit="1" customWidth="1"/>
    <col min="11016" max="11016" width="8.85546875" style="214" customWidth="1"/>
    <col min="11017" max="11017" width="7.140625" style="214" bestFit="1" customWidth="1"/>
    <col min="11018" max="11264" width="9.140625" style="214"/>
    <col min="11265" max="11265" width="32.42578125" style="214" customWidth="1"/>
    <col min="11266" max="11269" width="9.42578125" style="214" bestFit="1" customWidth="1"/>
    <col min="11270" max="11270" width="8.42578125" style="214" bestFit="1" customWidth="1"/>
    <col min="11271" max="11271" width="7.140625" style="214" bestFit="1" customWidth="1"/>
    <col min="11272" max="11272" width="8.85546875" style="214" customWidth="1"/>
    <col min="11273" max="11273" width="7.140625" style="214" bestFit="1" customWidth="1"/>
    <col min="11274" max="11520" width="9.140625" style="214"/>
    <col min="11521" max="11521" width="32.42578125" style="214" customWidth="1"/>
    <col min="11522" max="11525" width="9.42578125" style="214" bestFit="1" customWidth="1"/>
    <col min="11526" max="11526" width="8.42578125" style="214" bestFit="1" customWidth="1"/>
    <col min="11527" max="11527" width="7.140625" style="214" bestFit="1" customWidth="1"/>
    <col min="11528" max="11528" width="8.85546875" style="214" customWidth="1"/>
    <col min="11529" max="11529" width="7.140625" style="214" bestFit="1" customWidth="1"/>
    <col min="11530" max="11776" width="9.140625" style="214"/>
    <col min="11777" max="11777" width="32.42578125" style="214" customWidth="1"/>
    <col min="11778" max="11781" width="9.42578125" style="214" bestFit="1" customWidth="1"/>
    <col min="11782" max="11782" width="8.42578125" style="214" bestFit="1" customWidth="1"/>
    <col min="11783" max="11783" width="7.140625" style="214" bestFit="1" customWidth="1"/>
    <col min="11784" max="11784" width="8.85546875" style="214" customWidth="1"/>
    <col min="11785" max="11785" width="7.140625" style="214" bestFit="1" customWidth="1"/>
    <col min="11786" max="12032" width="9.140625" style="214"/>
    <col min="12033" max="12033" width="32.42578125" style="214" customWidth="1"/>
    <col min="12034" max="12037" width="9.42578125" style="214" bestFit="1" customWidth="1"/>
    <col min="12038" max="12038" width="8.42578125" style="214" bestFit="1" customWidth="1"/>
    <col min="12039" max="12039" width="7.140625" style="214" bestFit="1" customWidth="1"/>
    <col min="12040" max="12040" width="8.85546875" style="214" customWidth="1"/>
    <col min="12041" max="12041" width="7.140625" style="214" bestFit="1" customWidth="1"/>
    <col min="12042" max="12288" width="9.140625" style="214"/>
    <col min="12289" max="12289" width="32.42578125" style="214" customWidth="1"/>
    <col min="12290" max="12293" width="9.42578125" style="214" bestFit="1" customWidth="1"/>
    <col min="12294" max="12294" width="8.42578125" style="214" bestFit="1" customWidth="1"/>
    <col min="12295" max="12295" width="7.140625" style="214" bestFit="1" customWidth="1"/>
    <col min="12296" max="12296" width="8.85546875" style="214" customWidth="1"/>
    <col min="12297" max="12297" width="7.140625" style="214" bestFit="1" customWidth="1"/>
    <col min="12298" max="12544" width="9.140625" style="214"/>
    <col min="12545" max="12545" width="32.42578125" style="214" customWidth="1"/>
    <col min="12546" max="12549" width="9.42578125" style="214" bestFit="1" customWidth="1"/>
    <col min="12550" max="12550" width="8.42578125" style="214" bestFit="1" customWidth="1"/>
    <col min="12551" max="12551" width="7.140625" style="214" bestFit="1" customWidth="1"/>
    <col min="12552" max="12552" width="8.85546875" style="214" customWidth="1"/>
    <col min="12553" max="12553" width="7.140625" style="214" bestFit="1" customWidth="1"/>
    <col min="12554" max="12800" width="9.140625" style="214"/>
    <col min="12801" max="12801" width="32.42578125" style="214" customWidth="1"/>
    <col min="12802" max="12805" width="9.42578125" style="214" bestFit="1" customWidth="1"/>
    <col min="12806" max="12806" width="8.42578125" style="214" bestFit="1" customWidth="1"/>
    <col min="12807" max="12807" width="7.140625" style="214" bestFit="1" customWidth="1"/>
    <col min="12808" max="12808" width="8.85546875" style="214" customWidth="1"/>
    <col min="12809" max="12809" width="7.140625" style="214" bestFit="1" customWidth="1"/>
    <col min="12810" max="13056" width="9.140625" style="214"/>
    <col min="13057" max="13057" width="32.42578125" style="214" customWidth="1"/>
    <col min="13058" max="13061" width="9.42578125" style="214" bestFit="1" customWidth="1"/>
    <col min="13062" max="13062" width="8.42578125" style="214" bestFit="1" customWidth="1"/>
    <col min="13063" max="13063" width="7.140625" style="214" bestFit="1" customWidth="1"/>
    <col min="13064" max="13064" width="8.85546875" style="214" customWidth="1"/>
    <col min="13065" max="13065" width="7.140625" style="214" bestFit="1" customWidth="1"/>
    <col min="13066" max="13312" width="9.140625" style="214"/>
    <col min="13313" max="13313" width="32.42578125" style="214" customWidth="1"/>
    <col min="13314" max="13317" width="9.42578125" style="214" bestFit="1" customWidth="1"/>
    <col min="13318" max="13318" width="8.42578125" style="214" bestFit="1" customWidth="1"/>
    <col min="13319" max="13319" width="7.140625" style="214" bestFit="1" customWidth="1"/>
    <col min="13320" max="13320" width="8.85546875" style="214" customWidth="1"/>
    <col min="13321" max="13321" width="7.140625" style="214" bestFit="1" customWidth="1"/>
    <col min="13322" max="13568" width="9.140625" style="214"/>
    <col min="13569" max="13569" width="32.42578125" style="214" customWidth="1"/>
    <col min="13570" max="13573" width="9.42578125" style="214" bestFit="1" customWidth="1"/>
    <col min="13574" max="13574" width="8.42578125" style="214" bestFit="1" customWidth="1"/>
    <col min="13575" max="13575" width="7.140625" style="214" bestFit="1" customWidth="1"/>
    <col min="13576" max="13576" width="8.85546875" style="214" customWidth="1"/>
    <col min="13577" max="13577" width="7.140625" style="214" bestFit="1" customWidth="1"/>
    <col min="13578" max="13824" width="9.140625" style="214"/>
    <col min="13825" max="13825" width="32.42578125" style="214" customWidth="1"/>
    <col min="13826" max="13829" width="9.42578125" style="214" bestFit="1" customWidth="1"/>
    <col min="13830" max="13830" width="8.42578125" style="214" bestFit="1" customWidth="1"/>
    <col min="13831" max="13831" width="7.140625" style="214" bestFit="1" customWidth="1"/>
    <col min="13832" max="13832" width="8.85546875" style="214" customWidth="1"/>
    <col min="13833" max="13833" width="7.140625" style="214" bestFit="1" customWidth="1"/>
    <col min="13834" max="14080" width="9.140625" style="214"/>
    <col min="14081" max="14081" width="32.42578125" style="214" customWidth="1"/>
    <col min="14082" max="14085" width="9.42578125" style="214" bestFit="1" customWidth="1"/>
    <col min="14086" max="14086" width="8.42578125" style="214" bestFit="1" customWidth="1"/>
    <col min="14087" max="14087" width="7.140625" style="214" bestFit="1" customWidth="1"/>
    <col min="14088" max="14088" width="8.85546875" style="214" customWidth="1"/>
    <col min="14089" max="14089" width="7.140625" style="214" bestFit="1" customWidth="1"/>
    <col min="14090" max="14336" width="9.140625" style="214"/>
    <col min="14337" max="14337" width="32.42578125" style="214" customWidth="1"/>
    <col min="14338" max="14341" width="9.42578125" style="214" bestFit="1" customWidth="1"/>
    <col min="14342" max="14342" width="8.42578125" style="214" bestFit="1" customWidth="1"/>
    <col min="14343" max="14343" width="7.140625" style="214" bestFit="1" customWidth="1"/>
    <col min="14344" max="14344" width="8.85546875" style="214" customWidth="1"/>
    <col min="14345" max="14345" width="7.140625" style="214" bestFit="1" customWidth="1"/>
    <col min="14346" max="14592" width="9.140625" style="214"/>
    <col min="14593" max="14593" width="32.42578125" style="214" customWidth="1"/>
    <col min="14594" max="14597" width="9.42578125" style="214" bestFit="1" customWidth="1"/>
    <col min="14598" max="14598" width="8.42578125" style="214" bestFit="1" customWidth="1"/>
    <col min="14599" max="14599" width="7.140625" style="214" bestFit="1" customWidth="1"/>
    <col min="14600" max="14600" width="8.85546875" style="214" customWidth="1"/>
    <col min="14601" max="14601" width="7.140625" style="214" bestFit="1" customWidth="1"/>
    <col min="14602" max="14848" width="9.140625" style="214"/>
    <col min="14849" max="14849" width="32.42578125" style="214" customWidth="1"/>
    <col min="14850" max="14853" width="9.42578125" style="214" bestFit="1" customWidth="1"/>
    <col min="14854" max="14854" width="8.42578125" style="214" bestFit="1" customWidth="1"/>
    <col min="14855" max="14855" width="7.140625" style="214" bestFit="1" customWidth="1"/>
    <col min="14856" max="14856" width="8.85546875" style="214" customWidth="1"/>
    <col min="14857" max="14857" width="7.140625" style="214" bestFit="1" customWidth="1"/>
    <col min="14858" max="15104" width="9.140625" style="214"/>
    <col min="15105" max="15105" width="32.42578125" style="214" customWidth="1"/>
    <col min="15106" max="15109" width="9.42578125" style="214" bestFit="1" customWidth="1"/>
    <col min="15110" max="15110" width="8.42578125" style="214" bestFit="1" customWidth="1"/>
    <col min="15111" max="15111" width="7.140625" style="214" bestFit="1" customWidth="1"/>
    <col min="15112" max="15112" width="8.85546875" style="214" customWidth="1"/>
    <col min="15113" max="15113" width="7.140625" style="214" bestFit="1" customWidth="1"/>
    <col min="15114" max="15360" width="9.140625" style="214"/>
    <col min="15361" max="15361" width="32.42578125" style="214" customWidth="1"/>
    <col min="15362" max="15365" width="9.42578125" style="214" bestFit="1" customWidth="1"/>
    <col min="15366" max="15366" width="8.42578125" style="214" bestFit="1" customWidth="1"/>
    <col min="15367" max="15367" width="7.140625" style="214" bestFit="1" customWidth="1"/>
    <col min="15368" max="15368" width="8.85546875" style="214" customWidth="1"/>
    <col min="15369" max="15369" width="7.140625" style="214" bestFit="1" customWidth="1"/>
    <col min="15370" max="15616" width="9.140625" style="214"/>
    <col min="15617" max="15617" width="32.42578125" style="214" customWidth="1"/>
    <col min="15618" max="15621" width="9.42578125" style="214" bestFit="1" customWidth="1"/>
    <col min="15622" max="15622" width="8.42578125" style="214" bestFit="1" customWidth="1"/>
    <col min="15623" max="15623" width="7.140625" style="214" bestFit="1" customWidth="1"/>
    <col min="15624" max="15624" width="8.85546875" style="214" customWidth="1"/>
    <col min="15625" max="15625" width="7.140625" style="214" bestFit="1" customWidth="1"/>
    <col min="15626" max="15872" width="9.140625" style="214"/>
    <col min="15873" max="15873" width="32.42578125" style="214" customWidth="1"/>
    <col min="15874" max="15877" width="9.42578125" style="214" bestFit="1" customWidth="1"/>
    <col min="15878" max="15878" width="8.42578125" style="214" bestFit="1" customWidth="1"/>
    <col min="15879" max="15879" width="7.140625" style="214" bestFit="1" customWidth="1"/>
    <col min="15880" max="15880" width="8.85546875" style="214" customWidth="1"/>
    <col min="15881" max="15881" width="7.140625" style="214" bestFit="1" customWidth="1"/>
    <col min="15882" max="16128" width="9.140625" style="214"/>
    <col min="16129" max="16129" width="32.42578125" style="214" customWidth="1"/>
    <col min="16130" max="16133" width="9.42578125" style="214" bestFit="1" customWidth="1"/>
    <col min="16134" max="16134" width="8.42578125" style="214" bestFit="1" customWidth="1"/>
    <col min="16135" max="16135" width="7.140625" style="214" bestFit="1" customWidth="1"/>
    <col min="16136" max="16136" width="8.85546875" style="214" customWidth="1"/>
    <col min="16137" max="16137" width="7.140625" style="214" bestFit="1" customWidth="1"/>
    <col min="16138" max="16384" width="9.140625" style="214"/>
  </cols>
  <sheetData>
    <row r="1" spans="1:14" ht="22.5" customHeight="1">
      <c r="A1" s="2566" t="s">
        <v>420</v>
      </c>
      <c r="B1" s="2566"/>
      <c r="C1" s="2566"/>
      <c r="D1" s="2566"/>
      <c r="E1" s="2566"/>
      <c r="F1" s="2566"/>
      <c r="G1" s="2566"/>
      <c r="H1" s="2566"/>
      <c r="I1" s="2566"/>
    </row>
    <row r="2" spans="1:14" ht="22.5" customHeight="1">
      <c r="A2" s="2566" t="s">
        <v>120</v>
      </c>
      <c r="B2" s="2566"/>
      <c r="C2" s="2566"/>
      <c r="D2" s="2566"/>
      <c r="E2" s="2566"/>
      <c r="F2" s="2566"/>
      <c r="G2" s="2566"/>
      <c r="H2" s="2566"/>
      <c r="I2" s="2566"/>
    </row>
    <row r="3" spans="1:14" ht="16.5" customHeight="1">
      <c r="A3" s="2566" t="s">
        <v>291</v>
      </c>
      <c r="B3" s="2566"/>
      <c r="C3" s="2566"/>
      <c r="D3" s="2566"/>
      <c r="E3" s="2566"/>
      <c r="F3" s="2566"/>
      <c r="G3" s="2566"/>
      <c r="H3" s="2566"/>
      <c r="I3" s="2566"/>
    </row>
    <row r="4" spans="1:14" ht="16.5" thickBot="1">
      <c r="H4" s="2567" t="s">
        <v>52</v>
      </c>
      <c r="I4" s="2568"/>
    </row>
    <row r="5" spans="1:14" ht="27.75" customHeight="1" thickTop="1">
      <c r="A5" s="2569" t="s">
        <v>46</v>
      </c>
      <c r="B5" s="2531">
        <v>2018</v>
      </c>
      <c r="C5" s="2540"/>
      <c r="D5" s="2560">
        <v>2019</v>
      </c>
      <c r="E5" s="2561"/>
      <c r="F5" s="2571" t="s">
        <v>289</v>
      </c>
      <c r="G5" s="2572"/>
      <c r="H5" s="2572"/>
      <c r="I5" s="2573"/>
    </row>
    <row r="6" spans="1:14" ht="27.75" customHeight="1">
      <c r="A6" s="2570"/>
      <c r="B6" s="2541" t="s">
        <v>288</v>
      </c>
      <c r="C6" s="2541" t="s">
        <v>287</v>
      </c>
      <c r="D6" s="2541" t="s">
        <v>286</v>
      </c>
      <c r="E6" s="2541" t="s">
        <v>285</v>
      </c>
      <c r="F6" s="2574" t="s">
        <v>44</v>
      </c>
      <c r="G6" s="2575"/>
      <c r="H6" s="2574" t="s">
        <v>56</v>
      </c>
      <c r="I6" s="2576"/>
    </row>
    <row r="7" spans="1:14" s="356" customFormat="1" ht="27.75" customHeight="1">
      <c r="A7" s="2570"/>
      <c r="B7" s="2559"/>
      <c r="C7" s="2559"/>
      <c r="D7" s="2559"/>
      <c r="E7" s="2559"/>
      <c r="F7" s="354" t="s">
        <v>2</v>
      </c>
      <c r="G7" s="355" t="s">
        <v>284</v>
      </c>
      <c r="H7" s="354" t="s">
        <v>2</v>
      </c>
      <c r="I7" s="353" t="s">
        <v>284</v>
      </c>
      <c r="K7" s="473"/>
      <c r="L7" s="473"/>
      <c r="M7" s="473"/>
    </row>
    <row r="8" spans="1:14" ht="30.75" customHeight="1">
      <c r="A8" s="348" t="s">
        <v>419</v>
      </c>
      <c r="B8" s="346">
        <v>77178.333347448395</v>
      </c>
      <c r="C8" s="346">
        <v>84146.623523728224</v>
      </c>
      <c r="D8" s="346">
        <v>84490.26696447139</v>
      </c>
      <c r="E8" s="346">
        <v>92827.106300230997</v>
      </c>
      <c r="F8" s="346">
        <v>6968.2901762798283</v>
      </c>
      <c r="G8" s="347">
        <v>9.0288166044080658</v>
      </c>
      <c r="H8" s="346">
        <v>8336.8393357596069</v>
      </c>
      <c r="I8" s="345">
        <v>9.8672185984041114</v>
      </c>
      <c r="K8" s="340"/>
      <c r="L8" s="330"/>
      <c r="M8" s="330"/>
    </row>
    <row r="9" spans="1:14" ht="30.75" customHeight="1">
      <c r="A9" s="348" t="s">
        <v>418</v>
      </c>
      <c r="B9" s="346">
        <v>10908.8128158</v>
      </c>
      <c r="C9" s="346">
        <v>36996.285370430007</v>
      </c>
      <c r="D9" s="346">
        <v>46383.795461997979</v>
      </c>
      <c r="E9" s="346">
        <v>42241.496127387494</v>
      </c>
      <c r="F9" s="346">
        <v>26087.472554630007</v>
      </c>
      <c r="G9" s="347">
        <v>239.14126124563882</v>
      </c>
      <c r="H9" s="346">
        <v>-4142.2993346104849</v>
      </c>
      <c r="I9" s="345">
        <v>-8.9304881011823412</v>
      </c>
      <c r="K9" s="340"/>
      <c r="L9" s="330"/>
      <c r="M9" s="330"/>
    </row>
    <row r="10" spans="1:14" ht="30.75" customHeight="1">
      <c r="A10" s="348" t="s">
        <v>417</v>
      </c>
      <c r="B10" s="346">
        <v>450920.13657853194</v>
      </c>
      <c r="C10" s="346">
        <v>462845.12135776127</v>
      </c>
      <c r="D10" s="346">
        <v>540262.90816305589</v>
      </c>
      <c r="E10" s="346">
        <v>584544.03141387482</v>
      </c>
      <c r="F10" s="346">
        <v>11924.984779229329</v>
      </c>
      <c r="G10" s="347">
        <v>2.6445890994607386</v>
      </c>
      <c r="H10" s="346">
        <v>44281.123250818928</v>
      </c>
      <c r="I10" s="345">
        <v>8.1962175418221594</v>
      </c>
      <c r="K10" s="340"/>
      <c r="L10" s="330"/>
      <c r="M10" s="330"/>
      <c r="N10" s="330"/>
    </row>
    <row r="11" spans="1:14" ht="30.75" customHeight="1">
      <c r="A11" s="352" t="s">
        <v>416</v>
      </c>
      <c r="B11" s="350">
        <v>187628.98878233004</v>
      </c>
      <c r="C11" s="350">
        <v>199187.66667649554</v>
      </c>
      <c r="D11" s="350">
        <v>229173.48474545576</v>
      </c>
      <c r="E11" s="350">
        <v>242702.48038178348</v>
      </c>
      <c r="F11" s="350">
        <v>11558.677894165507</v>
      </c>
      <c r="G11" s="351">
        <v>6.1603902303043512</v>
      </c>
      <c r="H11" s="350">
        <v>13528.995636327716</v>
      </c>
      <c r="I11" s="349">
        <v>5.9033860969363205</v>
      </c>
      <c r="K11" s="340"/>
      <c r="L11" s="330"/>
      <c r="M11" s="330"/>
    </row>
    <row r="12" spans="1:14" ht="30.75" customHeight="1">
      <c r="A12" s="352" t="s">
        <v>415</v>
      </c>
      <c r="B12" s="350">
        <v>52804.672008999994</v>
      </c>
      <c r="C12" s="350">
        <v>65200.120056639549</v>
      </c>
      <c r="D12" s="350">
        <v>84799.766092850128</v>
      </c>
      <c r="E12" s="350">
        <v>93874.001262418751</v>
      </c>
      <c r="F12" s="350">
        <v>12395.448047639555</v>
      </c>
      <c r="G12" s="351">
        <v>23.474150252324041</v>
      </c>
      <c r="H12" s="350">
        <v>9074.235169568623</v>
      </c>
      <c r="I12" s="349">
        <v>10.700778537092823</v>
      </c>
      <c r="K12" s="340"/>
      <c r="L12" s="330"/>
      <c r="M12" s="330"/>
    </row>
    <row r="13" spans="1:14" ht="30.75" customHeight="1">
      <c r="A13" s="352" t="s">
        <v>414</v>
      </c>
      <c r="B13" s="350">
        <v>68498.335994869994</v>
      </c>
      <c r="C13" s="350">
        <v>64492.417116987854</v>
      </c>
      <c r="D13" s="350">
        <v>72041.189159236732</v>
      </c>
      <c r="E13" s="350">
        <v>71847.705481881101</v>
      </c>
      <c r="F13" s="350">
        <v>-4005.9188778821408</v>
      </c>
      <c r="G13" s="351">
        <v>-5.8481988207453002</v>
      </c>
      <c r="H13" s="350">
        <v>-193.48367735563079</v>
      </c>
      <c r="I13" s="349">
        <v>-0.2685736862671198</v>
      </c>
      <c r="K13" s="340"/>
      <c r="L13" s="330"/>
      <c r="M13" s="330"/>
    </row>
    <row r="14" spans="1:14" ht="30.75" customHeight="1">
      <c r="A14" s="352" t="s">
        <v>413</v>
      </c>
      <c r="B14" s="350">
        <v>141988.13979233196</v>
      </c>
      <c r="C14" s="350">
        <v>133964.91750763834</v>
      </c>
      <c r="D14" s="350">
        <v>154248.46816551333</v>
      </c>
      <c r="E14" s="350">
        <v>176119.84428779143</v>
      </c>
      <c r="F14" s="350">
        <v>-8023.2222846936202</v>
      </c>
      <c r="G14" s="351">
        <v>-5.6506284936390951</v>
      </c>
      <c r="H14" s="350">
        <v>21871.376122278103</v>
      </c>
      <c r="I14" s="349">
        <v>14.179314960074318</v>
      </c>
      <c r="K14" s="340"/>
      <c r="L14" s="330"/>
      <c r="M14" s="330"/>
    </row>
    <row r="15" spans="1:14" ht="30.75" customHeight="1">
      <c r="A15" s="348" t="s">
        <v>412</v>
      </c>
      <c r="B15" s="346">
        <v>255548.93300495602</v>
      </c>
      <c r="C15" s="346">
        <v>291601.18274162983</v>
      </c>
      <c r="D15" s="346">
        <v>306327.93105623056</v>
      </c>
      <c r="E15" s="346">
        <v>327841.90244681999</v>
      </c>
      <c r="F15" s="346">
        <v>36052.24973667381</v>
      </c>
      <c r="G15" s="347">
        <v>14.107767664197066</v>
      </c>
      <c r="H15" s="346">
        <v>21513.971390589431</v>
      </c>
      <c r="I15" s="345">
        <v>7.0231830693363237</v>
      </c>
      <c r="K15" s="340"/>
      <c r="L15" s="330"/>
      <c r="M15" s="330"/>
    </row>
    <row r="16" spans="1:14" ht="30.75" customHeight="1">
      <c r="A16" s="348" t="s">
        <v>411</v>
      </c>
      <c r="B16" s="346">
        <v>244383.87676272163</v>
      </c>
      <c r="C16" s="346">
        <v>236896.29589872621</v>
      </c>
      <c r="D16" s="346">
        <v>275684.89272410952</v>
      </c>
      <c r="E16" s="346">
        <v>262888.21085631417</v>
      </c>
      <c r="F16" s="346">
        <v>-7487.5808639954193</v>
      </c>
      <c r="G16" s="347">
        <v>-3.0638604163176026</v>
      </c>
      <c r="H16" s="346">
        <v>-12796.681867795356</v>
      </c>
      <c r="I16" s="345">
        <v>-4.6417784236735748</v>
      </c>
      <c r="K16" s="340"/>
      <c r="L16" s="330"/>
      <c r="M16" s="330"/>
    </row>
    <row r="17" spans="1:13" ht="30.75" customHeight="1">
      <c r="A17" s="348" t="s">
        <v>410</v>
      </c>
      <c r="B17" s="346">
        <v>94547.950830904243</v>
      </c>
      <c r="C17" s="346">
        <v>101772.74082539194</v>
      </c>
      <c r="D17" s="346">
        <v>118861.57045444346</v>
      </c>
      <c r="E17" s="346">
        <v>107435.17292885559</v>
      </c>
      <c r="F17" s="346">
        <v>7224.789994487699</v>
      </c>
      <c r="G17" s="347">
        <v>7.6414030457508133</v>
      </c>
      <c r="H17" s="346">
        <v>-11426.397525587861</v>
      </c>
      <c r="I17" s="345">
        <v>-9.6131975052166272</v>
      </c>
      <c r="K17" s="340"/>
      <c r="L17" s="330"/>
      <c r="M17" s="330"/>
    </row>
    <row r="18" spans="1:13" ht="30.75" customHeight="1">
      <c r="A18" s="348" t="s">
        <v>409</v>
      </c>
      <c r="B18" s="346">
        <v>104239.05693097258</v>
      </c>
      <c r="C18" s="346">
        <v>104907.74907611239</v>
      </c>
      <c r="D18" s="346">
        <v>116748.15564484458</v>
      </c>
      <c r="E18" s="346">
        <v>111275.11290250752</v>
      </c>
      <c r="F18" s="346">
        <v>668.69214513980842</v>
      </c>
      <c r="G18" s="347">
        <v>0.64149865206725576</v>
      </c>
      <c r="H18" s="346">
        <v>-5473.0427423370566</v>
      </c>
      <c r="I18" s="345">
        <v>-4.6879050997485612</v>
      </c>
      <c r="K18" s="340"/>
      <c r="L18" s="330"/>
      <c r="M18" s="330"/>
    </row>
    <row r="19" spans="1:13" ht="30.75" customHeight="1">
      <c r="A19" s="348" t="s">
        <v>408</v>
      </c>
      <c r="B19" s="346">
        <v>1525272.2156350182</v>
      </c>
      <c r="C19" s="346">
        <v>1615507.0075946581</v>
      </c>
      <c r="D19" s="346">
        <v>1793684.3570233674</v>
      </c>
      <c r="E19" s="346">
        <v>1855935.5311452271</v>
      </c>
      <c r="F19" s="346">
        <v>90234.791959639871</v>
      </c>
      <c r="G19" s="347">
        <v>5.9159795238302646</v>
      </c>
      <c r="H19" s="346">
        <v>62251.174121859716</v>
      </c>
      <c r="I19" s="345">
        <v>3.4705757385968399</v>
      </c>
      <c r="K19" s="340"/>
      <c r="L19" s="330"/>
      <c r="M19" s="330"/>
    </row>
    <row r="20" spans="1:13" ht="30.75" customHeight="1">
      <c r="A20" s="348" t="s">
        <v>407</v>
      </c>
      <c r="B20" s="346">
        <v>73651.530272291697</v>
      </c>
      <c r="C20" s="346">
        <v>78247.618461835504</v>
      </c>
      <c r="D20" s="346">
        <v>71484.413382080602</v>
      </c>
      <c r="E20" s="346">
        <v>88003.9641229275</v>
      </c>
      <c r="F20" s="346">
        <v>4596.0881895438069</v>
      </c>
      <c r="G20" s="347">
        <v>6.2403159480216432</v>
      </c>
      <c r="H20" s="346">
        <v>16519.550740846898</v>
      </c>
      <c r="I20" s="345">
        <v>23.109304475299712</v>
      </c>
      <c r="K20" s="340"/>
      <c r="L20" s="330"/>
      <c r="M20" s="330"/>
    </row>
    <row r="21" spans="1:13" ht="30.75" customHeight="1" thickBot="1">
      <c r="A21" s="344" t="s">
        <v>406</v>
      </c>
      <c r="B21" s="342">
        <v>2836650.8461786448</v>
      </c>
      <c r="C21" s="342">
        <v>3012920.6248502736</v>
      </c>
      <c r="D21" s="342">
        <v>3353928.2908746013</v>
      </c>
      <c r="E21" s="342">
        <v>3472992.5282441447</v>
      </c>
      <c r="F21" s="342">
        <v>176269.7786716288</v>
      </c>
      <c r="G21" s="343">
        <v>6.2140104027638161</v>
      </c>
      <c r="H21" s="342">
        <v>119064.23736954341</v>
      </c>
      <c r="I21" s="341">
        <v>3.5499935312718063</v>
      </c>
      <c r="K21" s="340"/>
      <c r="L21" s="330"/>
      <c r="M21" s="330"/>
    </row>
    <row r="22" spans="1:13" ht="21" hidden="1" customHeight="1" thickTop="1">
      <c r="A22" s="339" t="s">
        <v>405</v>
      </c>
      <c r="B22" s="336"/>
      <c r="C22" s="336"/>
      <c r="D22" s="336"/>
      <c r="E22" s="336"/>
      <c r="F22" s="336"/>
      <c r="G22" s="337"/>
      <c r="H22" s="336"/>
      <c r="I22" s="329"/>
      <c r="K22" s="330"/>
      <c r="L22" s="330"/>
      <c r="M22" s="330"/>
    </row>
    <row r="23" spans="1:13" ht="21" hidden="1" customHeight="1">
      <c r="A23" s="338" t="s">
        <v>404</v>
      </c>
      <c r="B23" s="336"/>
      <c r="C23" s="336"/>
      <c r="D23" s="336"/>
      <c r="E23" s="336"/>
      <c r="F23" s="336"/>
      <c r="G23" s="337"/>
      <c r="H23" s="336"/>
      <c r="I23" s="329"/>
      <c r="K23" s="330"/>
      <c r="L23" s="330"/>
      <c r="M23" s="330"/>
    </row>
    <row r="24" spans="1:13" ht="21" hidden="1" customHeight="1">
      <c r="A24" s="335" t="s">
        <v>403</v>
      </c>
      <c r="G24" s="334"/>
      <c r="I24" s="329"/>
      <c r="K24" s="330"/>
      <c r="L24" s="330"/>
      <c r="M24" s="330"/>
    </row>
    <row r="25" spans="1:13" ht="21" hidden="1" customHeight="1">
      <c r="A25" s="214" t="s">
        <v>402</v>
      </c>
      <c r="G25" s="334"/>
      <c r="I25" s="329"/>
      <c r="K25" s="330"/>
      <c r="L25" s="330"/>
      <c r="M25" s="330"/>
    </row>
    <row r="26" spans="1:13" ht="21" hidden="1" customHeight="1">
      <c r="A26" s="335" t="s">
        <v>401</v>
      </c>
      <c r="G26" s="334"/>
      <c r="I26" s="329"/>
      <c r="K26" s="330"/>
      <c r="L26" s="330"/>
      <c r="M26" s="330"/>
    </row>
    <row r="27" spans="1:13" ht="21" hidden="1" customHeight="1">
      <c r="A27" s="214" t="s">
        <v>400</v>
      </c>
      <c r="G27" s="334"/>
      <c r="I27" s="329"/>
      <c r="K27" s="330"/>
      <c r="L27" s="330"/>
      <c r="M27" s="330"/>
    </row>
    <row r="28" spans="1:13" ht="21" hidden="1" customHeight="1" thickTop="1">
      <c r="I28" s="329"/>
      <c r="K28" s="330"/>
      <c r="L28" s="330"/>
      <c r="M28" s="330"/>
    </row>
    <row r="29" spans="1:13" s="331" customFormat="1" ht="21" customHeight="1" thickTop="1">
      <c r="A29" s="2564" t="s">
        <v>254</v>
      </c>
      <c r="B29" s="2564"/>
      <c r="C29" s="2564"/>
      <c r="D29" s="2564"/>
      <c r="E29" s="2564"/>
      <c r="F29" s="2564"/>
      <c r="G29" s="2564"/>
      <c r="H29" s="2564"/>
      <c r="I29" s="2564"/>
      <c r="K29" s="332"/>
      <c r="L29" s="332"/>
      <c r="M29" s="332"/>
    </row>
    <row r="30" spans="1:13" ht="21" customHeight="1">
      <c r="A30" s="2565" t="s">
        <v>399</v>
      </c>
      <c r="B30" s="2565"/>
      <c r="C30" s="2565"/>
      <c r="D30" s="2565"/>
      <c r="E30" s="2565"/>
      <c r="F30" s="2565"/>
      <c r="G30" s="2565"/>
      <c r="H30" s="2565"/>
      <c r="I30" s="2565"/>
      <c r="K30" s="330"/>
      <c r="L30" s="330"/>
      <c r="M30" s="330"/>
    </row>
    <row r="31" spans="1:13">
      <c r="I31" s="329"/>
      <c r="K31" s="330"/>
      <c r="L31" s="330"/>
      <c r="M31" s="330"/>
    </row>
    <row r="32" spans="1:13">
      <c r="I32" s="329"/>
      <c r="K32" s="330"/>
      <c r="L32" s="330"/>
      <c r="M32" s="330"/>
    </row>
    <row r="33" spans="9:9" s="214" customFormat="1">
      <c r="I33" s="329"/>
    </row>
    <row r="34" spans="9:9" s="214" customFormat="1">
      <c r="I34" s="329"/>
    </row>
    <row r="35" spans="9:9" s="214" customFormat="1">
      <c r="I35" s="329"/>
    </row>
    <row r="36" spans="9:9" s="214" customFormat="1">
      <c r="I36" s="329"/>
    </row>
    <row r="37" spans="9:9" s="214" customFormat="1">
      <c r="I37" s="329"/>
    </row>
    <row r="38" spans="9:9" s="214" customFormat="1">
      <c r="I38" s="329"/>
    </row>
    <row r="39" spans="9:9" s="214" customFormat="1">
      <c r="I39" s="329"/>
    </row>
    <row r="40" spans="9:9" s="214" customFormat="1">
      <c r="I40" s="329"/>
    </row>
    <row r="41" spans="9:9" s="214" customFormat="1">
      <c r="I41" s="329"/>
    </row>
    <row r="42" spans="9:9" s="214" customFormat="1">
      <c r="I42" s="329"/>
    </row>
    <row r="43" spans="9:9" s="214" customFormat="1">
      <c r="I43" s="329"/>
    </row>
    <row r="44" spans="9:9" s="214" customFormat="1">
      <c r="I44" s="329"/>
    </row>
    <row r="45" spans="9:9" s="214" customFormat="1">
      <c r="I45" s="329"/>
    </row>
    <row r="46" spans="9:9" s="214" customFormat="1">
      <c r="I46" s="329"/>
    </row>
    <row r="47" spans="9:9" s="214" customFormat="1">
      <c r="I47" s="329"/>
    </row>
    <row r="48" spans="9:9" s="214" customFormat="1">
      <c r="I48" s="329"/>
    </row>
    <row r="49" spans="9:9" s="214" customFormat="1">
      <c r="I49" s="329"/>
    </row>
    <row r="50" spans="9:9" s="214" customFormat="1">
      <c r="I50" s="329"/>
    </row>
    <row r="51" spans="9:9" s="214" customFormat="1">
      <c r="I51" s="329"/>
    </row>
    <row r="52" spans="9:9" s="214" customFormat="1">
      <c r="I52" s="329"/>
    </row>
    <row r="53" spans="9:9" s="214" customFormat="1">
      <c r="I53" s="329"/>
    </row>
    <row r="54" spans="9:9" s="214" customFormat="1">
      <c r="I54" s="329"/>
    </row>
    <row r="55" spans="9:9" s="214" customFormat="1">
      <c r="I55" s="329"/>
    </row>
    <row r="56" spans="9:9" s="214" customFormat="1">
      <c r="I56" s="329"/>
    </row>
    <row r="57" spans="9:9" s="214" customFormat="1">
      <c r="I57" s="329"/>
    </row>
    <row r="58" spans="9:9" s="214" customFormat="1">
      <c r="I58" s="329"/>
    </row>
    <row r="59" spans="9:9" s="214" customFormat="1">
      <c r="I59" s="329"/>
    </row>
    <row r="60" spans="9:9" s="214" customFormat="1">
      <c r="I60" s="329"/>
    </row>
    <row r="61" spans="9:9" s="214" customFormat="1">
      <c r="I61" s="329"/>
    </row>
    <row r="62" spans="9:9" s="214" customFormat="1">
      <c r="I62" s="329"/>
    </row>
    <row r="63" spans="9:9" s="214" customFormat="1">
      <c r="I63" s="329"/>
    </row>
    <row r="64" spans="9:9" s="214" customFormat="1">
      <c r="I64" s="329"/>
    </row>
    <row r="65" spans="9:9" s="214" customFormat="1">
      <c r="I65" s="329"/>
    </row>
    <row r="66" spans="9:9" s="214" customFormat="1">
      <c r="I66" s="329"/>
    </row>
    <row r="67" spans="9:9" s="214" customFormat="1">
      <c r="I67" s="329"/>
    </row>
    <row r="68" spans="9:9" s="214" customFormat="1">
      <c r="I68" s="329"/>
    </row>
    <row r="69" spans="9:9" s="214" customFormat="1">
      <c r="I69" s="329"/>
    </row>
    <row r="70" spans="9:9" s="214" customFormat="1">
      <c r="I70" s="329"/>
    </row>
    <row r="71" spans="9:9" s="214" customFormat="1">
      <c r="I71" s="329"/>
    </row>
    <row r="72" spans="9:9" s="214" customFormat="1">
      <c r="I72" s="329"/>
    </row>
    <row r="73" spans="9:9" s="214" customFormat="1">
      <c r="I73" s="329"/>
    </row>
    <row r="74" spans="9:9" s="214" customFormat="1">
      <c r="I74" s="329"/>
    </row>
    <row r="75" spans="9:9" s="214" customFormat="1">
      <c r="I75" s="329"/>
    </row>
    <row r="76" spans="9:9" s="214" customFormat="1">
      <c r="I76" s="329"/>
    </row>
    <row r="77" spans="9:9" s="214" customFormat="1">
      <c r="I77" s="329"/>
    </row>
    <row r="78" spans="9:9" s="214" customFormat="1">
      <c r="I78" s="329"/>
    </row>
    <row r="79" spans="9:9" s="214" customFormat="1">
      <c r="I79" s="329"/>
    </row>
    <row r="80" spans="9:9" s="214" customFormat="1">
      <c r="I80" s="329"/>
    </row>
    <row r="81" spans="9:9" s="214" customFormat="1">
      <c r="I81" s="329"/>
    </row>
    <row r="82" spans="9:9" s="214" customFormat="1">
      <c r="I82" s="329"/>
    </row>
    <row r="83" spans="9:9" s="214" customFormat="1">
      <c r="I83" s="329"/>
    </row>
    <row r="84" spans="9:9" s="214" customFormat="1">
      <c r="I84" s="329"/>
    </row>
    <row r="85" spans="9:9" s="214" customFormat="1">
      <c r="I85" s="329"/>
    </row>
    <row r="86" spans="9:9" s="214" customFormat="1">
      <c r="I86" s="329"/>
    </row>
    <row r="87" spans="9:9" s="214" customFormat="1">
      <c r="I87" s="329"/>
    </row>
    <row r="88" spans="9:9" s="214" customFormat="1">
      <c r="I88" s="329"/>
    </row>
    <row r="89" spans="9:9" s="214" customFormat="1">
      <c r="I89" s="329"/>
    </row>
    <row r="90" spans="9:9" s="214" customFormat="1">
      <c r="I90" s="329"/>
    </row>
    <row r="91" spans="9:9" s="214" customFormat="1">
      <c r="I91" s="329"/>
    </row>
    <row r="92" spans="9:9" s="214" customFormat="1">
      <c r="I92" s="329"/>
    </row>
    <row r="93" spans="9:9" s="214" customFormat="1">
      <c r="I93" s="329"/>
    </row>
    <row r="94" spans="9:9" s="214" customFormat="1">
      <c r="I94" s="329"/>
    </row>
    <row r="95" spans="9:9" s="214" customFormat="1">
      <c r="I95" s="329"/>
    </row>
    <row r="96" spans="9:9" s="214" customFormat="1">
      <c r="I96" s="329"/>
    </row>
    <row r="97" spans="9:9" s="214" customFormat="1">
      <c r="I97" s="329"/>
    </row>
    <row r="98" spans="9:9" s="214" customFormat="1">
      <c r="I98" s="329"/>
    </row>
    <row r="99" spans="9:9" s="214" customFormat="1">
      <c r="I99" s="329"/>
    </row>
    <row r="100" spans="9:9" s="214" customFormat="1">
      <c r="I100" s="329"/>
    </row>
    <row r="101" spans="9:9" s="214" customFormat="1">
      <c r="I101" s="329"/>
    </row>
    <row r="102" spans="9:9" s="214" customFormat="1">
      <c r="I102" s="329"/>
    </row>
    <row r="103" spans="9:9" s="214" customFormat="1">
      <c r="I103" s="329"/>
    </row>
    <row r="104" spans="9:9" s="214" customFormat="1">
      <c r="I104" s="329"/>
    </row>
    <row r="105" spans="9:9" s="214" customFormat="1">
      <c r="I105" s="329"/>
    </row>
    <row r="106" spans="9:9" s="214" customFormat="1">
      <c r="I106" s="329"/>
    </row>
    <row r="107" spans="9:9" s="214" customFormat="1">
      <c r="I107" s="329"/>
    </row>
    <row r="108" spans="9:9" s="214" customFormat="1">
      <c r="I108" s="329"/>
    </row>
    <row r="109" spans="9:9" s="214" customFormat="1">
      <c r="I109" s="329"/>
    </row>
    <row r="110" spans="9:9" s="214" customFormat="1">
      <c r="I110" s="329"/>
    </row>
    <row r="111" spans="9:9" s="214" customFormat="1">
      <c r="I111" s="329"/>
    </row>
    <row r="112" spans="9:9" s="214" customFormat="1">
      <c r="I112" s="329"/>
    </row>
    <row r="113" spans="9:9" s="214" customFormat="1">
      <c r="I113" s="329"/>
    </row>
    <row r="114" spans="9:9" s="214" customFormat="1">
      <c r="I114" s="329"/>
    </row>
    <row r="115" spans="9:9" s="214" customFormat="1">
      <c r="I115" s="329"/>
    </row>
    <row r="116" spans="9:9" s="214" customFormat="1">
      <c r="I116" s="329"/>
    </row>
    <row r="117" spans="9:9" s="214" customFormat="1">
      <c r="I117" s="329"/>
    </row>
    <row r="118" spans="9:9" s="214" customFormat="1">
      <c r="I118" s="329"/>
    </row>
    <row r="119" spans="9:9" s="214" customFormat="1">
      <c r="I119" s="329"/>
    </row>
    <row r="120" spans="9:9" s="214" customFormat="1">
      <c r="I120" s="329"/>
    </row>
    <row r="121" spans="9:9" s="214" customFormat="1">
      <c r="I121" s="329"/>
    </row>
    <row r="122" spans="9:9" s="214" customFormat="1">
      <c r="I122" s="329"/>
    </row>
    <row r="123" spans="9:9" s="214" customFormat="1">
      <c r="I123" s="329"/>
    </row>
    <row r="124" spans="9:9" s="214" customFormat="1">
      <c r="I124" s="329"/>
    </row>
    <row r="125" spans="9:9" s="214" customFormat="1">
      <c r="I125" s="329"/>
    </row>
    <row r="126" spans="9:9" s="214" customFormat="1">
      <c r="I126" s="329"/>
    </row>
    <row r="127" spans="9:9" s="214" customFormat="1">
      <c r="I127" s="329"/>
    </row>
    <row r="128" spans="9:9" s="214" customFormat="1">
      <c r="I128" s="329"/>
    </row>
    <row r="129" spans="9:9" s="214" customFormat="1">
      <c r="I129" s="329"/>
    </row>
    <row r="130" spans="9:9" s="214" customFormat="1">
      <c r="I130" s="329"/>
    </row>
    <row r="131" spans="9:9" s="214" customFormat="1">
      <c r="I131" s="329"/>
    </row>
    <row r="132" spans="9:9" s="214" customFormat="1">
      <c r="I132" s="329"/>
    </row>
    <row r="133" spans="9:9" s="214" customFormat="1">
      <c r="I133" s="329"/>
    </row>
    <row r="134" spans="9:9" s="214" customFormat="1">
      <c r="I134" s="329"/>
    </row>
    <row r="135" spans="9:9" s="214" customFormat="1">
      <c r="I135" s="329"/>
    </row>
    <row r="136" spans="9:9" s="214" customFormat="1">
      <c r="I136" s="329"/>
    </row>
    <row r="137" spans="9:9" s="214" customFormat="1">
      <c r="I137" s="329"/>
    </row>
    <row r="138" spans="9:9" s="214" customFormat="1">
      <c r="I138" s="329"/>
    </row>
    <row r="139" spans="9:9" s="214" customFormat="1">
      <c r="I139" s="329"/>
    </row>
    <row r="140" spans="9:9" s="214" customFormat="1">
      <c r="I140" s="329"/>
    </row>
    <row r="141" spans="9:9" s="214" customFormat="1">
      <c r="I141" s="329"/>
    </row>
    <row r="142" spans="9:9" s="214" customFormat="1">
      <c r="I142" s="329"/>
    </row>
    <row r="143" spans="9:9" s="214" customFormat="1">
      <c r="I143" s="329"/>
    </row>
    <row r="144" spans="9:9" s="214" customFormat="1">
      <c r="I144" s="329"/>
    </row>
    <row r="145" spans="9:9" s="214" customFormat="1">
      <c r="I145" s="329"/>
    </row>
    <row r="146" spans="9:9" s="214" customFormat="1">
      <c r="I146" s="329"/>
    </row>
    <row r="147" spans="9:9" s="214" customFormat="1">
      <c r="I147" s="329"/>
    </row>
    <row r="148" spans="9:9" s="214" customFormat="1">
      <c r="I148" s="329"/>
    </row>
    <row r="149" spans="9:9" s="214" customFormat="1">
      <c r="I149" s="329"/>
    </row>
    <row r="150" spans="9:9" s="214" customFormat="1">
      <c r="I150" s="329"/>
    </row>
    <row r="151" spans="9:9" s="214" customFormat="1">
      <c r="I151" s="329"/>
    </row>
    <row r="152" spans="9:9" s="214" customFormat="1">
      <c r="I152" s="329"/>
    </row>
    <row r="153" spans="9:9" s="214" customFormat="1">
      <c r="I153" s="329"/>
    </row>
    <row r="154" spans="9:9" s="214" customFormat="1">
      <c r="I154" s="329"/>
    </row>
    <row r="155" spans="9:9" s="214" customFormat="1">
      <c r="I155" s="329"/>
    </row>
    <row r="156" spans="9:9" s="214" customFormat="1">
      <c r="I156" s="329"/>
    </row>
    <row r="157" spans="9:9" s="214" customFormat="1">
      <c r="I157" s="329"/>
    </row>
    <row r="158" spans="9:9" s="214" customFormat="1">
      <c r="I158" s="329"/>
    </row>
    <row r="159" spans="9:9" s="214" customFormat="1">
      <c r="I159" s="329"/>
    </row>
    <row r="160" spans="9:9" s="214" customFormat="1">
      <c r="I160" s="329"/>
    </row>
    <row r="161" spans="9:9" s="214" customFormat="1">
      <c r="I161" s="329"/>
    </row>
    <row r="162" spans="9:9" s="214" customFormat="1">
      <c r="I162" s="329"/>
    </row>
    <row r="163" spans="9:9" s="214" customFormat="1">
      <c r="I163" s="329"/>
    </row>
    <row r="164" spans="9:9" s="214" customFormat="1">
      <c r="I164" s="329"/>
    </row>
    <row r="165" spans="9:9" s="214" customFormat="1">
      <c r="I165" s="329"/>
    </row>
    <row r="166" spans="9:9" s="214" customFormat="1">
      <c r="I166" s="329"/>
    </row>
    <row r="167" spans="9:9" s="214" customFormat="1">
      <c r="I167" s="329"/>
    </row>
    <row r="168" spans="9:9" s="214" customFormat="1">
      <c r="I168" s="329"/>
    </row>
    <row r="169" spans="9:9" s="214" customFormat="1">
      <c r="I169" s="329"/>
    </row>
    <row r="170" spans="9:9" s="214" customFormat="1">
      <c r="I170" s="329"/>
    </row>
    <row r="171" spans="9:9" s="214" customFormat="1">
      <c r="I171" s="329"/>
    </row>
    <row r="172" spans="9:9" s="214" customFormat="1">
      <c r="I172" s="329"/>
    </row>
    <row r="173" spans="9:9" s="214" customFormat="1">
      <c r="I173" s="329"/>
    </row>
    <row r="174" spans="9:9" s="214" customFormat="1">
      <c r="I174" s="329"/>
    </row>
    <row r="175" spans="9:9" s="214" customFormat="1">
      <c r="I175" s="329"/>
    </row>
    <row r="176" spans="9:9" s="214" customFormat="1">
      <c r="I176" s="329"/>
    </row>
    <row r="177" spans="9:9" s="214" customFormat="1">
      <c r="I177" s="329"/>
    </row>
    <row r="178" spans="9:9" s="214" customFormat="1">
      <c r="I178" s="329"/>
    </row>
    <row r="179" spans="9:9" s="214" customFormat="1">
      <c r="I179" s="329"/>
    </row>
    <row r="180" spans="9:9" s="214" customFormat="1">
      <c r="I180" s="329"/>
    </row>
    <row r="181" spans="9:9" s="214" customFormat="1">
      <c r="I181" s="329"/>
    </row>
    <row r="182" spans="9:9" s="214" customFormat="1">
      <c r="I182" s="329"/>
    </row>
    <row r="183" spans="9:9" s="214" customFormat="1">
      <c r="I183" s="329"/>
    </row>
    <row r="184" spans="9:9" s="214" customFormat="1">
      <c r="I184" s="329"/>
    </row>
    <row r="185" spans="9:9" s="214" customFormat="1">
      <c r="I185" s="329"/>
    </row>
    <row r="186" spans="9:9" s="214" customFormat="1">
      <c r="I186" s="329"/>
    </row>
    <row r="187" spans="9:9" s="214" customFormat="1">
      <c r="I187" s="329"/>
    </row>
    <row r="188" spans="9:9" s="214" customFormat="1">
      <c r="I188" s="329"/>
    </row>
    <row r="189" spans="9:9" s="214" customFormat="1">
      <c r="I189" s="329"/>
    </row>
    <row r="190" spans="9:9" s="214" customFormat="1">
      <c r="I190" s="329"/>
    </row>
    <row r="191" spans="9:9" s="214" customFormat="1">
      <c r="I191" s="329"/>
    </row>
    <row r="192" spans="9:9" s="214" customFormat="1">
      <c r="I192" s="329"/>
    </row>
    <row r="193" spans="9:9" s="214" customFormat="1">
      <c r="I193" s="329"/>
    </row>
    <row r="194" spans="9:9" s="214" customFormat="1">
      <c r="I194" s="329"/>
    </row>
    <row r="195" spans="9:9" s="214" customFormat="1">
      <c r="I195" s="329"/>
    </row>
    <row r="196" spans="9:9" s="214" customFormat="1">
      <c r="I196" s="329"/>
    </row>
    <row r="197" spans="9:9" s="214" customFormat="1">
      <c r="I197" s="329"/>
    </row>
    <row r="198" spans="9:9" s="214" customFormat="1">
      <c r="I198" s="329"/>
    </row>
    <row r="199" spans="9:9" s="214" customFormat="1">
      <c r="I199" s="329"/>
    </row>
    <row r="200" spans="9:9" s="214" customFormat="1">
      <c r="I200" s="329"/>
    </row>
    <row r="201" spans="9:9" s="214" customFormat="1">
      <c r="I201" s="329"/>
    </row>
    <row r="202" spans="9:9" s="214" customFormat="1">
      <c r="I202" s="329"/>
    </row>
    <row r="203" spans="9:9" s="214" customFormat="1">
      <c r="I203" s="329"/>
    </row>
    <row r="204" spans="9:9" s="214" customFormat="1">
      <c r="I204" s="329"/>
    </row>
    <row r="205" spans="9:9" s="214" customFormat="1">
      <c r="I205" s="329"/>
    </row>
    <row r="206" spans="9:9" s="214" customFormat="1">
      <c r="I206" s="329"/>
    </row>
    <row r="207" spans="9:9" s="214" customFormat="1">
      <c r="I207" s="329"/>
    </row>
    <row r="208" spans="9:9" s="214" customFormat="1">
      <c r="I208" s="329"/>
    </row>
    <row r="209" spans="9:9" s="214" customFormat="1">
      <c r="I209" s="329"/>
    </row>
    <row r="210" spans="9:9" s="214" customFormat="1">
      <c r="I210" s="329"/>
    </row>
    <row r="211" spans="9:9" s="214" customFormat="1">
      <c r="I211" s="329"/>
    </row>
    <row r="212" spans="9:9" s="214" customFormat="1">
      <c r="I212" s="329"/>
    </row>
    <row r="213" spans="9:9" s="214" customFormat="1">
      <c r="I213" s="329"/>
    </row>
    <row r="214" spans="9:9" s="214" customFormat="1">
      <c r="I214" s="329"/>
    </row>
    <row r="215" spans="9:9" s="214" customFormat="1">
      <c r="I215" s="329"/>
    </row>
    <row r="216" spans="9:9" s="214" customFormat="1">
      <c r="I216" s="329"/>
    </row>
    <row r="217" spans="9:9" s="214" customFormat="1">
      <c r="I217" s="329"/>
    </row>
    <row r="218" spans="9:9" s="214" customFormat="1">
      <c r="I218" s="329"/>
    </row>
    <row r="219" spans="9:9" s="214" customFormat="1">
      <c r="I219" s="329"/>
    </row>
    <row r="220" spans="9:9" s="214" customFormat="1">
      <c r="I220" s="329"/>
    </row>
    <row r="221" spans="9:9" s="214" customFormat="1">
      <c r="I221" s="329"/>
    </row>
    <row r="222" spans="9:9" s="214" customFormat="1">
      <c r="I222" s="329"/>
    </row>
    <row r="223" spans="9:9" s="214" customFormat="1">
      <c r="I223" s="329"/>
    </row>
    <row r="224" spans="9:9" s="214" customFormat="1">
      <c r="I224" s="329"/>
    </row>
    <row r="225" spans="9:9" s="214" customFormat="1">
      <c r="I225" s="329"/>
    </row>
    <row r="226" spans="9:9" s="214" customFormat="1">
      <c r="I226" s="329"/>
    </row>
    <row r="227" spans="9:9" s="214" customFormat="1">
      <c r="I227" s="329"/>
    </row>
    <row r="228" spans="9:9" s="214" customFormat="1">
      <c r="I228" s="329"/>
    </row>
    <row r="229" spans="9:9" s="214" customFormat="1">
      <c r="I229" s="329"/>
    </row>
    <row r="230" spans="9:9" s="214" customFormat="1">
      <c r="I230" s="329"/>
    </row>
    <row r="231" spans="9:9" s="214" customFormat="1">
      <c r="I231" s="329"/>
    </row>
    <row r="232" spans="9:9" s="214" customFormat="1">
      <c r="I232" s="329"/>
    </row>
    <row r="233" spans="9:9" s="214" customFormat="1">
      <c r="I233" s="329"/>
    </row>
    <row r="234" spans="9:9" s="214" customFormat="1">
      <c r="I234" s="329"/>
    </row>
    <row r="235" spans="9:9" s="214" customFormat="1">
      <c r="I235" s="329"/>
    </row>
    <row r="236" spans="9:9" s="214" customFormat="1">
      <c r="I236" s="329"/>
    </row>
    <row r="237" spans="9:9" s="214" customFormat="1">
      <c r="I237" s="329"/>
    </row>
    <row r="238" spans="9:9" s="214" customFormat="1">
      <c r="I238" s="329"/>
    </row>
    <row r="239" spans="9:9" s="214" customFormat="1">
      <c r="I239" s="329"/>
    </row>
    <row r="240" spans="9:9" s="214" customFormat="1">
      <c r="I240" s="329"/>
    </row>
    <row r="241" spans="9:9" s="214" customFormat="1">
      <c r="I241" s="329"/>
    </row>
    <row r="242" spans="9:9" s="214" customFormat="1">
      <c r="I242" s="329"/>
    </row>
    <row r="243" spans="9:9" s="214" customFormat="1">
      <c r="I243" s="329"/>
    </row>
    <row r="244" spans="9:9" s="214" customFormat="1">
      <c r="I244" s="329"/>
    </row>
    <row r="245" spans="9:9" s="214" customFormat="1">
      <c r="I245" s="329"/>
    </row>
    <row r="246" spans="9:9" s="214" customFormat="1">
      <c r="I246" s="329"/>
    </row>
    <row r="247" spans="9:9" s="214" customFormat="1">
      <c r="I247" s="329"/>
    </row>
    <row r="248" spans="9:9" s="214" customFormat="1">
      <c r="I248" s="329"/>
    </row>
    <row r="249" spans="9:9" s="214" customFormat="1">
      <c r="I249" s="329"/>
    </row>
    <row r="250" spans="9:9" s="214" customFormat="1">
      <c r="I250" s="329"/>
    </row>
    <row r="251" spans="9:9" s="214" customFormat="1">
      <c r="I251" s="329"/>
    </row>
    <row r="252" spans="9:9" s="214" customFormat="1">
      <c r="I252" s="329"/>
    </row>
    <row r="253" spans="9:9" s="214" customFormat="1">
      <c r="I253" s="329"/>
    </row>
    <row r="254" spans="9:9" s="214" customFormat="1">
      <c r="I254" s="329"/>
    </row>
    <row r="255" spans="9:9" s="214" customFormat="1">
      <c r="I255" s="329"/>
    </row>
    <row r="256" spans="9:9" s="214" customFormat="1">
      <c r="I256" s="329"/>
    </row>
    <row r="257" spans="9:9" s="214" customFormat="1">
      <c r="I257" s="329"/>
    </row>
    <row r="258" spans="9:9" s="214" customFormat="1">
      <c r="I258" s="329"/>
    </row>
    <row r="259" spans="9:9" s="214" customFormat="1">
      <c r="I259" s="329"/>
    </row>
    <row r="260" spans="9:9" s="214" customFormat="1">
      <c r="I260" s="329"/>
    </row>
    <row r="261" spans="9:9" s="214" customFormat="1">
      <c r="I261" s="329"/>
    </row>
    <row r="262" spans="9:9" s="214" customFormat="1">
      <c r="I262" s="329"/>
    </row>
    <row r="263" spans="9:9" s="214" customFormat="1">
      <c r="I263" s="329"/>
    </row>
    <row r="264" spans="9:9" s="214" customFormat="1">
      <c r="I264" s="329"/>
    </row>
    <row r="265" spans="9:9" s="214" customFormat="1">
      <c r="I265" s="329"/>
    </row>
    <row r="266" spans="9:9" s="214" customFormat="1">
      <c r="I266" s="329"/>
    </row>
    <row r="267" spans="9:9" s="214" customFormat="1">
      <c r="I267" s="329"/>
    </row>
    <row r="268" spans="9:9" s="214" customFormat="1">
      <c r="I268" s="329"/>
    </row>
    <row r="269" spans="9:9" s="214" customFormat="1">
      <c r="I269" s="329"/>
    </row>
    <row r="270" spans="9:9" s="214" customFormat="1">
      <c r="I270" s="329"/>
    </row>
    <row r="271" spans="9:9" s="214" customFormat="1">
      <c r="I271" s="329"/>
    </row>
    <row r="272" spans="9:9" s="214" customFormat="1">
      <c r="I272" s="329"/>
    </row>
    <row r="273" spans="9:9" s="214" customFormat="1">
      <c r="I273" s="329"/>
    </row>
    <row r="274" spans="9:9" s="214" customFormat="1">
      <c r="I274" s="329"/>
    </row>
    <row r="275" spans="9:9" s="214" customFormat="1">
      <c r="I275" s="329"/>
    </row>
    <row r="276" spans="9:9" s="214" customFormat="1">
      <c r="I276" s="329"/>
    </row>
    <row r="277" spans="9:9" s="214" customFormat="1">
      <c r="I277" s="329"/>
    </row>
    <row r="278" spans="9:9" s="214" customFormat="1">
      <c r="I278" s="329"/>
    </row>
    <row r="279" spans="9:9" s="214" customFormat="1">
      <c r="I279" s="329"/>
    </row>
    <row r="280" spans="9:9" s="214" customFormat="1">
      <c r="I280" s="329"/>
    </row>
    <row r="281" spans="9:9" s="214" customFormat="1">
      <c r="I281" s="329"/>
    </row>
    <row r="282" spans="9:9" s="214" customFormat="1">
      <c r="I282" s="329"/>
    </row>
    <row r="283" spans="9:9" s="214" customFormat="1">
      <c r="I283" s="329"/>
    </row>
    <row r="284" spans="9:9" s="214" customFormat="1">
      <c r="I284" s="329"/>
    </row>
    <row r="285" spans="9:9" s="214" customFormat="1">
      <c r="I285" s="329"/>
    </row>
    <row r="286" spans="9:9" s="214" customFormat="1">
      <c r="I286" s="329"/>
    </row>
    <row r="287" spans="9:9" s="214" customFormat="1">
      <c r="I287" s="329"/>
    </row>
    <row r="288" spans="9:9" s="214" customFormat="1">
      <c r="I288" s="329"/>
    </row>
    <row r="289" spans="9:9" s="214" customFormat="1">
      <c r="I289" s="329"/>
    </row>
    <row r="290" spans="9:9" s="214" customFormat="1">
      <c r="I290" s="329"/>
    </row>
    <row r="291" spans="9:9" s="214" customFormat="1">
      <c r="I291" s="329"/>
    </row>
    <row r="292" spans="9:9" s="214" customFormat="1">
      <c r="I292" s="329"/>
    </row>
    <row r="293" spans="9:9" s="214" customFormat="1">
      <c r="I293" s="329"/>
    </row>
    <row r="294" spans="9:9" s="214" customFormat="1">
      <c r="I294" s="329"/>
    </row>
    <row r="295" spans="9:9" s="214" customFormat="1">
      <c r="I295" s="329"/>
    </row>
    <row r="296" spans="9:9" s="214" customFormat="1">
      <c r="I296" s="329"/>
    </row>
    <row r="297" spans="9:9" s="214" customFormat="1">
      <c r="I297" s="329"/>
    </row>
    <row r="298" spans="9:9" s="214" customFormat="1">
      <c r="I298" s="329"/>
    </row>
    <row r="299" spans="9:9" s="214" customFormat="1">
      <c r="I299" s="329"/>
    </row>
    <row r="300" spans="9:9" s="214" customFormat="1">
      <c r="I300" s="329"/>
    </row>
    <row r="301" spans="9:9" s="214" customFormat="1">
      <c r="I301" s="329"/>
    </row>
    <row r="302" spans="9:9" s="214" customFormat="1">
      <c r="I302" s="329"/>
    </row>
    <row r="303" spans="9:9" s="214" customFormat="1">
      <c r="I303" s="329"/>
    </row>
    <row r="304" spans="9:9" s="214" customFormat="1">
      <c r="I304" s="329"/>
    </row>
    <row r="305" spans="9:9" s="214" customFormat="1">
      <c r="I305" s="329"/>
    </row>
    <row r="306" spans="9:9" s="214" customFormat="1">
      <c r="I306" s="329"/>
    </row>
    <row r="307" spans="9:9" s="214" customFormat="1">
      <c r="I307" s="329"/>
    </row>
    <row r="308" spans="9:9" s="214" customFormat="1">
      <c r="I308" s="329"/>
    </row>
    <row r="309" spans="9:9" s="214" customFormat="1">
      <c r="I309" s="329"/>
    </row>
    <row r="310" spans="9:9" s="214" customFormat="1">
      <c r="I310" s="329"/>
    </row>
    <row r="311" spans="9:9" s="214" customFormat="1">
      <c r="I311" s="329"/>
    </row>
    <row r="312" spans="9:9" s="214" customFormat="1">
      <c r="I312" s="329"/>
    </row>
    <row r="313" spans="9:9" s="214" customFormat="1">
      <c r="I313" s="329"/>
    </row>
    <row r="314" spans="9:9" s="214" customFormat="1">
      <c r="I314" s="329"/>
    </row>
    <row r="315" spans="9:9" s="214" customFormat="1">
      <c r="I315" s="329"/>
    </row>
    <row r="316" spans="9:9" s="214" customFormat="1">
      <c r="I316" s="329"/>
    </row>
    <row r="317" spans="9:9" s="214" customFormat="1">
      <c r="I317" s="329"/>
    </row>
    <row r="318" spans="9:9" s="214" customFormat="1">
      <c r="I318" s="329"/>
    </row>
    <row r="319" spans="9:9" s="214" customFormat="1">
      <c r="I319" s="329"/>
    </row>
    <row r="320" spans="9:9" s="214" customFormat="1">
      <c r="I320" s="329"/>
    </row>
    <row r="321" spans="9:9" s="214" customFormat="1">
      <c r="I321" s="329"/>
    </row>
    <row r="322" spans="9:9" s="214" customFormat="1">
      <c r="I322" s="329"/>
    </row>
    <row r="323" spans="9:9" s="214" customFormat="1">
      <c r="I323" s="329"/>
    </row>
    <row r="324" spans="9:9" s="214" customFormat="1">
      <c r="I324" s="329"/>
    </row>
    <row r="325" spans="9:9" s="214" customFormat="1">
      <c r="I325" s="329"/>
    </row>
    <row r="326" spans="9:9" s="214" customFormat="1">
      <c r="I326" s="329"/>
    </row>
    <row r="327" spans="9:9" s="214" customFormat="1">
      <c r="I327" s="329"/>
    </row>
    <row r="328" spans="9:9" s="214" customFormat="1">
      <c r="I328" s="329"/>
    </row>
    <row r="329" spans="9:9" s="214" customFormat="1">
      <c r="I329" s="329"/>
    </row>
    <row r="330" spans="9:9" s="214" customFormat="1">
      <c r="I330" s="329"/>
    </row>
    <row r="331" spans="9:9" s="214" customFormat="1">
      <c r="I331" s="329"/>
    </row>
    <row r="332" spans="9:9" s="214" customFormat="1">
      <c r="I332" s="328"/>
    </row>
    <row r="333" spans="9:9" s="214" customFormat="1">
      <c r="I333" s="328"/>
    </row>
    <row r="334" spans="9:9" s="214" customFormat="1">
      <c r="I334" s="328"/>
    </row>
    <row r="335" spans="9:9" s="214" customFormat="1">
      <c r="I335" s="328"/>
    </row>
    <row r="336" spans="9:9" s="214" customFormat="1">
      <c r="I336" s="328"/>
    </row>
    <row r="337" spans="9:9" s="214" customFormat="1">
      <c r="I337" s="328"/>
    </row>
    <row r="338" spans="9:9" s="214" customFormat="1">
      <c r="I338" s="328"/>
    </row>
    <row r="339" spans="9:9" s="214" customFormat="1">
      <c r="I339" s="328"/>
    </row>
    <row r="340" spans="9:9" s="214" customFormat="1">
      <c r="I340" s="328"/>
    </row>
    <row r="341" spans="9:9" s="214" customFormat="1">
      <c r="I341" s="328"/>
    </row>
    <row r="342" spans="9:9" s="214" customFormat="1">
      <c r="I342" s="328"/>
    </row>
    <row r="343" spans="9:9" s="214" customFormat="1">
      <c r="I343" s="328"/>
    </row>
    <row r="344" spans="9:9" s="214" customFormat="1">
      <c r="I344" s="328"/>
    </row>
    <row r="345" spans="9:9" s="214" customFormat="1">
      <c r="I345" s="328"/>
    </row>
    <row r="346" spans="9:9" s="214" customFormat="1">
      <c r="I346" s="328"/>
    </row>
    <row r="347" spans="9:9" s="214" customFormat="1">
      <c r="I347" s="328"/>
    </row>
    <row r="348" spans="9:9" s="214" customFormat="1">
      <c r="I348" s="328"/>
    </row>
    <row r="349" spans="9:9" s="214" customFormat="1">
      <c r="I349" s="328"/>
    </row>
    <row r="350" spans="9:9" s="214" customFormat="1">
      <c r="I350" s="328"/>
    </row>
    <row r="351" spans="9:9" s="214" customFormat="1">
      <c r="I351" s="328"/>
    </row>
    <row r="352" spans="9:9" s="214" customFormat="1">
      <c r="I352" s="328"/>
    </row>
    <row r="353" spans="9:9" s="214" customFormat="1">
      <c r="I353" s="328"/>
    </row>
    <row r="354" spans="9:9" s="214" customFormat="1">
      <c r="I354" s="328"/>
    </row>
    <row r="355" spans="9:9" s="214" customFormat="1">
      <c r="I355" s="328"/>
    </row>
    <row r="356" spans="9:9" s="214" customFormat="1">
      <c r="I356" s="328"/>
    </row>
    <row r="357" spans="9:9" s="214" customFormat="1">
      <c r="I357" s="328"/>
    </row>
    <row r="358" spans="9:9" s="214" customFormat="1">
      <c r="I358" s="328"/>
    </row>
    <row r="359" spans="9:9" s="214" customFormat="1">
      <c r="I359" s="328"/>
    </row>
    <row r="360" spans="9:9" s="214" customFormat="1">
      <c r="I360" s="328"/>
    </row>
    <row r="361" spans="9:9" s="214" customFormat="1">
      <c r="I361" s="328"/>
    </row>
    <row r="362" spans="9:9" s="214" customFormat="1">
      <c r="I362" s="328"/>
    </row>
    <row r="363" spans="9:9" s="214" customFormat="1">
      <c r="I363" s="328"/>
    </row>
    <row r="364" spans="9:9" s="214" customFormat="1">
      <c r="I364" s="328"/>
    </row>
    <row r="365" spans="9:9" s="214" customFormat="1">
      <c r="I365" s="328"/>
    </row>
    <row r="366" spans="9:9" s="214" customFormat="1">
      <c r="I366" s="328"/>
    </row>
    <row r="367" spans="9:9" s="214" customFormat="1">
      <c r="I367" s="328"/>
    </row>
    <row r="368" spans="9:9" s="214" customFormat="1">
      <c r="I368" s="328"/>
    </row>
    <row r="369" spans="9:9" s="214" customFormat="1">
      <c r="I369" s="328"/>
    </row>
    <row r="370" spans="9:9" s="214" customFormat="1">
      <c r="I370" s="328"/>
    </row>
    <row r="371" spans="9:9" s="214" customFormat="1">
      <c r="I371" s="328"/>
    </row>
    <row r="372" spans="9:9" s="214" customFormat="1">
      <c r="I372" s="328"/>
    </row>
    <row r="373" spans="9:9" s="214" customFormat="1">
      <c r="I373" s="328"/>
    </row>
    <row r="374" spans="9:9" s="214" customFormat="1">
      <c r="I374" s="328"/>
    </row>
    <row r="375" spans="9:9" s="214" customFormat="1">
      <c r="I375" s="328"/>
    </row>
    <row r="376" spans="9:9" s="214" customFormat="1">
      <c r="I376" s="328"/>
    </row>
    <row r="377" spans="9:9" s="214" customFormat="1">
      <c r="I377" s="328"/>
    </row>
    <row r="378" spans="9:9" s="214" customFormat="1">
      <c r="I378" s="328"/>
    </row>
    <row r="379" spans="9:9" s="214" customFormat="1">
      <c r="I379" s="328"/>
    </row>
    <row r="380" spans="9:9" s="214" customFormat="1">
      <c r="I380" s="328"/>
    </row>
    <row r="381" spans="9:9" s="214" customFormat="1">
      <c r="I381" s="328"/>
    </row>
    <row r="382" spans="9:9" s="214" customFormat="1">
      <c r="I382" s="328"/>
    </row>
    <row r="383" spans="9:9" s="214" customFormat="1">
      <c r="I383" s="328"/>
    </row>
    <row r="384" spans="9:9" s="214" customFormat="1">
      <c r="I384" s="328"/>
    </row>
    <row r="385" spans="9:9" s="214" customFormat="1">
      <c r="I385" s="328"/>
    </row>
    <row r="386" spans="9:9" s="214" customFormat="1">
      <c r="I386" s="328"/>
    </row>
    <row r="387" spans="9:9" s="214" customFormat="1">
      <c r="I387" s="328"/>
    </row>
    <row r="388" spans="9:9" s="214" customFormat="1">
      <c r="I388" s="328"/>
    </row>
    <row r="389" spans="9:9" s="214" customFormat="1">
      <c r="I389" s="328"/>
    </row>
    <row r="390" spans="9:9" s="214" customFormat="1">
      <c r="I390" s="328"/>
    </row>
    <row r="391" spans="9:9" s="214" customFormat="1">
      <c r="I391" s="328"/>
    </row>
    <row r="392" spans="9:9" s="214" customFormat="1">
      <c r="I392" s="328"/>
    </row>
    <row r="393" spans="9:9" s="214" customFormat="1">
      <c r="I393" s="328"/>
    </row>
    <row r="394" spans="9:9" s="214" customFormat="1">
      <c r="I394" s="328"/>
    </row>
    <row r="395" spans="9:9" s="214" customFormat="1">
      <c r="I395" s="328"/>
    </row>
    <row r="396" spans="9:9" s="214" customFormat="1">
      <c r="I396" s="328"/>
    </row>
    <row r="397" spans="9:9" s="214" customFormat="1">
      <c r="I397" s="328"/>
    </row>
    <row r="398" spans="9:9" s="214" customFormat="1">
      <c r="I398" s="328"/>
    </row>
    <row r="399" spans="9:9" s="214" customFormat="1">
      <c r="I399" s="328"/>
    </row>
    <row r="400" spans="9:9" s="214" customFormat="1">
      <c r="I400" s="328"/>
    </row>
    <row r="401" spans="9:9" s="214" customFormat="1">
      <c r="I401" s="328"/>
    </row>
    <row r="402" spans="9:9" s="214" customFormat="1">
      <c r="I402" s="328"/>
    </row>
    <row r="403" spans="9:9" s="214" customFormat="1">
      <c r="I403" s="328"/>
    </row>
    <row r="404" spans="9:9" s="214" customFormat="1">
      <c r="I404" s="328"/>
    </row>
    <row r="405" spans="9:9" s="214" customFormat="1">
      <c r="I405" s="328"/>
    </row>
    <row r="406" spans="9:9" s="214" customFormat="1">
      <c r="I406" s="328"/>
    </row>
    <row r="407" spans="9:9" s="214" customFormat="1">
      <c r="I407" s="328"/>
    </row>
    <row r="408" spans="9:9" s="214" customFormat="1">
      <c r="I408" s="328"/>
    </row>
    <row r="409" spans="9:9" s="214" customFormat="1">
      <c r="I409" s="328"/>
    </row>
    <row r="410" spans="9:9" s="214" customFormat="1">
      <c r="I410" s="328"/>
    </row>
    <row r="411" spans="9:9" s="214" customFormat="1">
      <c r="I411" s="328"/>
    </row>
    <row r="412" spans="9:9" s="214" customFormat="1">
      <c r="I412" s="328"/>
    </row>
    <row r="413" spans="9:9" s="214" customFormat="1">
      <c r="I413" s="328"/>
    </row>
    <row r="414" spans="9:9" s="214" customFormat="1">
      <c r="I414" s="328"/>
    </row>
    <row r="415" spans="9:9" s="214" customFormat="1">
      <c r="I415" s="328"/>
    </row>
    <row r="416" spans="9:9" s="214" customFormat="1">
      <c r="I416" s="328"/>
    </row>
    <row r="417" spans="9:9" s="214" customFormat="1">
      <c r="I417" s="328"/>
    </row>
    <row r="418" spans="9:9" s="214" customFormat="1">
      <c r="I418" s="328"/>
    </row>
    <row r="419" spans="9:9" s="214" customFormat="1">
      <c r="I419" s="328"/>
    </row>
    <row r="420" spans="9:9" s="214" customFormat="1">
      <c r="I420" s="328"/>
    </row>
    <row r="421" spans="9:9" s="214" customFormat="1">
      <c r="I421" s="328"/>
    </row>
    <row r="422" spans="9:9" s="214" customFormat="1">
      <c r="I422" s="328"/>
    </row>
    <row r="423" spans="9:9" s="214" customFormat="1">
      <c r="I423" s="328"/>
    </row>
    <row r="424" spans="9:9" s="214" customFormat="1">
      <c r="I424" s="328"/>
    </row>
    <row r="425" spans="9:9" s="214" customFormat="1">
      <c r="I425" s="328"/>
    </row>
    <row r="426" spans="9:9" s="214" customFormat="1">
      <c r="I426" s="328"/>
    </row>
    <row r="427" spans="9:9" s="214" customFormat="1">
      <c r="I427" s="328"/>
    </row>
    <row r="428" spans="9:9" s="214" customFormat="1">
      <c r="I428" s="328"/>
    </row>
    <row r="429" spans="9:9" s="214" customFormat="1">
      <c r="I429" s="328"/>
    </row>
    <row r="430" spans="9:9" s="214" customFormat="1">
      <c r="I430" s="328"/>
    </row>
    <row r="431" spans="9:9" s="214" customFormat="1">
      <c r="I431" s="328"/>
    </row>
    <row r="432" spans="9:9" s="214" customFormat="1">
      <c r="I432" s="328"/>
    </row>
    <row r="433" spans="9:9" s="214" customFormat="1">
      <c r="I433" s="328"/>
    </row>
    <row r="434" spans="9:9" s="214" customFormat="1">
      <c r="I434" s="328"/>
    </row>
    <row r="435" spans="9:9" s="214" customFormat="1">
      <c r="I435" s="328"/>
    </row>
    <row r="436" spans="9:9" s="214" customFormat="1">
      <c r="I436" s="328"/>
    </row>
    <row r="437" spans="9:9" s="214" customFormat="1">
      <c r="I437" s="328"/>
    </row>
    <row r="438" spans="9:9" s="214" customFormat="1">
      <c r="I438" s="328"/>
    </row>
    <row r="439" spans="9:9" s="214" customFormat="1">
      <c r="I439" s="328"/>
    </row>
    <row r="440" spans="9:9" s="214" customFormat="1">
      <c r="I440" s="328"/>
    </row>
    <row r="441" spans="9:9" s="214" customFormat="1">
      <c r="I441" s="328"/>
    </row>
    <row r="442" spans="9:9" s="214" customFormat="1">
      <c r="I442" s="328"/>
    </row>
    <row r="443" spans="9:9" s="214" customFormat="1">
      <c r="I443" s="328"/>
    </row>
    <row r="444" spans="9:9" s="214" customFormat="1">
      <c r="I444" s="328"/>
    </row>
    <row r="445" spans="9:9" s="214" customFormat="1">
      <c r="I445" s="328"/>
    </row>
    <row r="446" spans="9:9" s="214" customFormat="1">
      <c r="I446" s="328"/>
    </row>
    <row r="447" spans="9:9" s="214" customFormat="1">
      <c r="I447" s="328"/>
    </row>
    <row r="448" spans="9:9" s="214" customFormat="1">
      <c r="I448" s="328"/>
    </row>
    <row r="449" spans="9:9" s="214" customFormat="1">
      <c r="I449" s="328"/>
    </row>
    <row r="450" spans="9:9" s="214" customFormat="1">
      <c r="I450" s="328"/>
    </row>
    <row r="451" spans="9:9" s="214" customFormat="1">
      <c r="I451" s="328"/>
    </row>
    <row r="452" spans="9:9" s="214" customFormat="1">
      <c r="I452" s="328"/>
    </row>
    <row r="453" spans="9:9" s="214" customFormat="1">
      <c r="I453" s="328"/>
    </row>
    <row r="454" spans="9:9" s="214" customFormat="1">
      <c r="I454" s="328"/>
    </row>
    <row r="455" spans="9:9" s="214" customFormat="1">
      <c r="I455" s="328"/>
    </row>
    <row r="456" spans="9:9" s="214" customFormat="1">
      <c r="I456" s="328"/>
    </row>
    <row r="457" spans="9:9" s="214" customFormat="1">
      <c r="I457" s="328"/>
    </row>
    <row r="458" spans="9:9" s="214" customFormat="1">
      <c r="I458" s="328"/>
    </row>
    <row r="459" spans="9:9" s="214" customFormat="1">
      <c r="I459" s="328"/>
    </row>
    <row r="460" spans="9:9" s="214" customFormat="1">
      <c r="I460" s="328"/>
    </row>
    <row r="461" spans="9:9" s="214" customFormat="1">
      <c r="I461" s="328"/>
    </row>
    <row r="462" spans="9:9" s="214" customFormat="1">
      <c r="I462" s="328"/>
    </row>
    <row r="463" spans="9:9" s="214" customFormat="1">
      <c r="I463" s="328"/>
    </row>
    <row r="464" spans="9:9" s="214" customFormat="1">
      <c r="I464" s="328"/>
    </row>
    <row r="465" spans="9:9" s="214" customFormat="1">
      <c r="I465" s="328"/>
    </row>
    <row r="466" spans="9:9" s="214" customFormat="1">
      <c r="I466" s="328"/>
    </row>
    <row r="467" spans="9:9" s="214" customFormat="1">
      <c r="I467" s="328"/>
    </row>
    <row r="468" spans="9:9" s="214" customFormat="1">
      <c r="I468" s="328"/>
    </row>
    <row r="469" spans="9:9" s="214" customFormat="1">
      <c r="I469" s="328"/>
    </row>
    <row r="470" spans="9:9" s="214" customFormat="1">
      <c r="I470" s="328"/>
    </row>
    <row r="471" spans="9:9" s="214" customFormat="1">
      <c r="I471" s="328"/>
    </row>
    <row r="472" spans="9:9" s="214" customFormat="1">
      <c r="I472" s="328"/>
    </row>
    <row r="473" spans="9:9" s="214" customFormat="1">
      <c r="I473" s="328"/>
    </row>
    <row r="474" spans="9:9" s="214" customFormat="1">
      <c r="I474" s="328"/>
    </row>
    <row r="475" spans="9:9" s="214" customFormat="1">
      <c r="I475" s="328"/>
    </row>
    <row r="476" spans="9:9" s="214" customFormat="1">
      <c r="I476" s="328"/>
    </row>
    <row r="477" spans="9:9" s="214" customFormat="1">
      <c r="I477" s="328"/>
    </row>
    <row r="478" spans="9:9" s="214" customFormat="1">
      <c r="I478" s="328"/>
    </row>
    <row r="479" spans="9:9" s="214" customFormat="1">
      <c r="I479" s="328"/>
    </row>
    <row r="480" spans="9:9" s="214" customFormat="1">
      <c r="I480" s="328"/>
    </row>
    <row r="481" spans="9:9" s="214" customFormat="1">
      <c r="I481" s="328"/>
    </row>
    <row r="482" spans="9:9" s="214" customFormat="1">
      <c r="I482" s="328"/>
    </row>
    <row r="483" spans="9:9" s="214" customFormat="1">
      <c r="I483" s="328"/>
    </row>
    <row r="484" spans="9:9" s="214" customFormat="1">
      <c r="I484" s="328"/>
    </row>
    <row r="485" spans="9:9" s="214" customFormat="1">
      <c r="I485" s="328"/>
    </row>
    <row r="486" spans="9:9" s="214" customFormat="1">
      <c r="I486" s="328"/>
    </row>
    <row r="487" spans="9:9" s="214" customFormat="1">
      <c r="I487" s="328"/>
    </row>
    <row r="488" spans="9:9" s="214" customFormat="1">
      <c r="I488" s="328"/>
    </row>
    <row r="489" spans="9:9" s="214" customFormat="1">
      <c r="I489" s="328"/>
    </row>
    <row r="490" spans="9:9" s="214" customFormat="1">
      <c r="I490" s="328"/>
    </row>
    <row r="491" spans="9:9" s="214" customFormat="1">
      <c r="I491" s="328"/>
    </row>
    <row r="492" spans="9:9" s="214" customFormat="1">
      <c r="I492" s="328"/>
    </row>
    <row r="493" spans="9:9" s="214" customFormat="1">
      <c r="I493" s="328"/>
    </row>
    <row r="494" spans="9:9" s="214" customFormat="1">
      <c r="I494" s="328"/>
    </row>
    <row r="495" spans="9:9" s="214" customFormat="1">
      <c r="I495" s="328"/>
    </row>
    <row r="496" spans="9:9" s="214" customFormat="1">
      <c r="I496" s="328"/>
    </row>
    <row r="497" spans="9:9" s="214" customFormat="1">
      <c r="I497" s="328"/>
    </row>
    <row r="498" spans="9:9" s="214" customFormat="1">
      <c r="I498" s="328"/>
    </row>
    <row r="499" spans="9:9" s="214" customFormat="1">
      <c r="I499" s="328"/>
    </row>
    <row r="500" spans="9:9" s="214" customFormat="1">
      <c r="I500" s="328"/>
    </row>
    <row r="501" spans="9:9" s="214" customFormat="1">
      <c r="I501" s="328"/>
    </row>
    <row r="502" spans="9:9" s="214" customFormat="1">
      <c r="I502" s="328"/>
    </row>
    <row r="503" spans="9:9" s="214" customFormat="1">
      <c r="I503" s="328"/>
    </row>
    <row r="504" spans="9:9" s="214" customFormat="1">
      <c r="I504" s="328"/>
    </row>
    <row r="505" spans="9:9" s="214" customFormat="1">
      <c r="I505" s="328"/>
    </row>
    <row r="506" spans="9:9" s="214" customFormat="1">
      <c r="I506" s="328"/>
    </row>
    <row r="507" spans="9:9" s="214" customFormat="1">
      <c r="I507" s="328"/>
    </row>
    <row r="508" spans="9:9" s="214" customFormat="1">
      <c r="I508" s="328"/>
    </row>
    <row r="509" spans="9:9" s="214" customFormat="1">
      <c r="I509" s="328"/>
    </row>
    <row r="510" spans="9:9" s="214" customFormat="1">
      <c r="I510" s="328"/>
    </row>
    <row r="511" spans="9:9" s="214" customFormat="1">
      <c r="I511" s="328"/>
    </row>
    <row r="512" spans="9:9" s="214" customFormat="1">
      <c r="I512" s="328"/>
    </row>
    <row r="513" spans="9:9" s="214" customFormat="1">
      <c r="I513" s="328"/>
    </row>
    <row r="514" spans="9:9" s="214" customFormat="1">
      <c r="I514" s="328"/>
    </row>
    <row r="515" spans="9:9" s="214" customFormat="1">
      <c r="I515" s="328"/>
    </row>
    <row r="516" spans="9:9" s="214" customFormat="1">
      <c r="I516" s="328"/>
    </row>
    <row r="517" spans="9:9" s="214" customFormat="1">
      <c r="I517" s="328"/>
    </row>
    <row r="518" spans="9:9" s="214" customFormat="1">
      <c r="I518" s="328"/>
    </row>
    <row r="519" spans="9:9" s="214" customFormat="1">
      <c r="I519" s="328"/>
    </row>
    <row r="520" spans="9:9" s="214" customFormat="1">
      <c r="I520" s="328"/>
    </row>
    <row r="521" spans="9:9" s="214" customFormat="1">
      <c r="I521" s="328"/>
    </row>
    <row r="522" spans="9:9" s="214" customFormat="1">
      <c r="I522" s="328"/>
    </row>
    <row r="523" spans="9:9" s="214" customFormat="1">
      <c r="I523" s="328"/>
    </row>
    <row r="524" spans="9:9" s="214" customFormat="1">
      <c r="I524" s="328"/>
    </row>
    <row r="525" spans="9:9" s="214" customFormat="1">
      <c r="I525" s="328"/>
    </row>
    <row r="526" spans="9:9" s="214" customFormat="1">
      <c r="I526" s="328"/>
    </row>
    <row r="527" spans="9:9" s="214" customFormat="1">
      <c r="I527" s="328"/>
    </row>
    <row r="528" spans="9:9" s="214" customFormat="1">
      <c r="I528" s="328"/>
    </row>
    <row r="529" spans="9:9" s="214" customFormat="1">
      <c r="I529" s="328"/>
    </row>
    <row r="530" spans="9:9" s="214" customFormat="1">
      <c r="I530" s="328"/>
    </row>
    <row r="531" spans="9:9" s="214" customFormat="1">
      <c r="I531" s="328"/>
    </row>
    <row r="532" spans="9:9" s="214" customFormat="1">
      <c r="I532" s="328"/>
    </row>
    <row r="533" spans="9:9" s="214" customFormat="1">
      <c r="I533" s="328"/>
    </row>
    <row r="534" spans="9:9" s="214" customFormat="1">
      <c r="I534" s="328"/>
    </row>
    <row r="535" spans="9:9" s="214" customFormat="1">
      <c r="I535" s="328"/>
    </row>
    <row r="536" spans="9:9" s="214" customFormat="1">
      <c r="I536" s="328"/>
    </row>
    <row r="537" spans="9:9" s="214" customFormat="1">
      <c r="I537" s="328"/>
    </row>
    <row r="538" spans="9:9" s="214" customFormat="1">
      <c r="I538" s="328"/>
    </row>
    <row r="539" spans="9:9" s="214" customFormat="1">
      <c r="I539" s="328"/>
    </row>
    <row r="540" spans="9:9" s="214" customFormat="1">
      <c r="I540" s="328"/>
    </row>
    <row r="541" spans="9:9" s="214" customFormat="1">
      <c r="I541" s="328"/>
    </row>
    <row r="542" spans="9:9" s="214" customFormat="1">
      <c r="I542" s="328"/>
    </row>
    <row r="543" spans="9:9" s="214" customFormat="1">
      <c r="I543" s="328"/>
    </row>
    <row r="544" spans="9:9" s="214" customFormat="1">
      <c r="I544" s="328"/>
    </row>
    <row r="545" spans="9:9" s="214" customFormat="1">
      <c r="I545" s="328"/>
    </row>
    <row r="546" spans="9:9" s="214" customFormat="1">
      <c r="I546" s="328"/>
    </row>
    <row r="547" spans="9:9" s="214" customFormat="1">
      <c r="I547" s="328"/>
    </row>
    <row r="548" spans="9:9" s="214" customFormat="1">
      <c r="I548" s="328"/>
    </row>
    <row r="549" spans="9:9" s="214" customFormat="1">
      <c r="I549" s="328"/>
    </row>
    <row r="550" spans="9:9" s="214" customFormat="1">
      <c r="I550" s="328"/>
    </row>
    <row r="551" spans="9:9" s="214" customFormat="1">
      <c r="I551" s="328"/>
    </row>
    <row r="552" spans="9:9" s="214" customFormat="1">
      <c r="I552" s="328"/>
    </row>
    <row r="553" spans="9:9" s="214" customFormat="1">
      <c r="I553" s="328"/>
    </row>
    <row r="554" spans="9:9" s="214" customFormat="1">
      <c r="I554" s="328"/>
    </row>
    <row r="555" spans="9:9" s="214" customFormat="1">
      <c r="I555" s="328"/>
    </row>
    <row r="556" spans="9:9" s="214" customFormat="1">
      <c r="I556" s="328"/>
    </row>
    <row r="557" spans="9:9" s="214" customFormat="1">
      <c r="I557" s="328"/>
    </row>
    <row r="558" spans="9:9" s="214" customFormat="1">
      <c r="I558" s="328"/>
    </row>
    <row r="559" spans="9:9" s="214" customFormat="1">
      <c r="I559" s="328"/>
    </row>
    <row r="560" spans="9:9" s="214" customFormat="1">
      <c r="I560" s="328"/>
    </row>
    <row r="561" spans="9:9" s="214" customFormat="1">
      <c r="I561" s="328"/>
    </row>
    <row r="562" spans="9:9" s="214" customFormat="1">
      <c r="I562" s="328"/>
    </row>
    <row r="563" spans="9:9" s="214" customFormat="1">
      <c r="I563" s="328"/>
    </row>
    <row r="564" spans="9:9" s="214" customFormat="1">
      <c r="I564" s="328"/>
    </row>
    <row r="565" spans="9:9" s="214" customFormat="1">
      <c r="I565" s="328"/>
    </row>
    <row r="566" spans="9:9" s="214" customFormat="1">
      <c r="I566" s="328"/>
    </row>
    <row r="567" spans="9:9" s="214" customFormat="1">
      <c r="I567" s="328"/>
    </row>
    <row r="568" spans="9:9" s="214" customFormat="1">
      <c r="I568" s="328"/>
    </row>
    <row r="569" spans="9:9" s="214" customFormat="1">
      <c r="I569" s="328"/>
    </row>
    <row r="570" spans="9:9" s="214" customFormat="1">
      <c r="I570" s="328"/>
    </row>
    <row r="571" spans="9:9" s="214" customFormat="1">
      <c r="I571" s="328"/>
    </row>
    <row r="572" spans="9:9" s="214" customFormat="1">
      <c r="I572" s="328"/>
    </row>
    <row r="573" spans="9:9" s="214" customFormat="1">
      <c r="I573" s="328"/>
    </row>
    <row r="574" spans="9:9" s="214" customFormat="1">
      <c r="I574" s="328"/>
    </row>
    <row r="575" spans="9:9" s="214" customFormat="1">
      <c r="I575" s="328"/>
    </row>
    <row r="576" spans="9:9" s="214" customFormat="1">
      <c r="I576" s="328"/>
    </row>
    <row r="577" spans="9:9" s="214" customFormat="1">
      <c r="I577" s="328"/>
    </row>
    <row r="578" spans="9:9" s="214" customFormat="1">
      <c r="I578" s="328"/>
    </row>
    <row r="579" spans="9:9" s="214" customFormat="1">
      <c r="I579" s="328"/>
    </row>
    <row r="580" spans="9:9" s="214" customFormat="1">
      <c r="I580" s="328"/>
    </row>
    <row r="581" spans="9:9" s="214" customFormat="1">
      <c r="I581" s="328"/>
    </row>
    <row r="582" spans="9:9" s="214" customFormat="1">
      <c r="I582" s="328"/>
    </row>
    <row r="583" spans="9:9" s="214" customFormat="1">
      <c r="I583" s="328"/>
    </row>
    <row r="584" spans="9:9" s="214" customFormat="1">
      <c r="I584" s="328"/>
    </row>
    <row r="585" spans="9:9" s="214" customFormat="1">
      <c r="I585" s="328"/>
    </row>
    <row r="586" spans="9:9" s="214" customFormat="1">
      <c r="I586" s="328"/>
    </row>
    <row r="587" spans="9:9" s="214" customFormat="1">
      <c r="I587" s="328"/>
    </row>
    <row r="588" spans="9:9" s="214" customFormat="1">
      <c r="I588" s="328"/>
    </row>
    <row r="589" spans="9:9" s="214" customFormat="1">
      <c r="I589" s="328"/>
    </row>
    <row r="590" spans="9:9" s="214" customFormat="1">
      <c r="I590" s="328"/>
    </row>
    <row r="591" spans="9:9" s="214" customFormat="1">
      <c r="I591" s="328"/>
    </row>
    <row r="592" spans="9:9" s="214" customFormat="1">
      <c r="I592" s="328"/>
    </row>
    <row r="593" spans="9:9" s="214" customFormat="1">
      <c r="I593" s="328"/>
    </row>
    <row r="594" spans="9:9" s="214" customFormat="1">
      <c r="I594" s="328"/>
    </row>
    <row r="595" spans="9:9" s="214" customFormat="1">
      <c r="I595" s="328"/>
    </row>
    <row r="596" spans="9:9" s="214" customFormat="1">
      <c r="I596" s="328"/>
    </row>
    <row r="597" spans="9:9" s="214" customFormat="1">
      <c r="I597" s="328"/>
    </row>
    <row r="598" spans="9:9" s="214" customFormat="1">
      <c r="I598" s="328"/>
    </row>
    <row r="599" spans="9:9" s="214" customFormat="1">
      <c r="I599" s="328"/>
    </row>
    <row r="600" spans="9:9" s="214" customFormat="1">
      <c r="I600" s="328"/>
    </row>
    <row r="601" spans="9:9" s="214" customFormat="1">
      <c r="I601" s="328"/>
    </row>
    <row r="602" spans="9:9" s="214" customFormat="1">
      <c r="I602" s="328"/>
    </row>
    <row r="603" spans="9:9" s="214" customFormat="1">
      <c r="I603" s="328"/>
    </row>
    <row r="604" spans="9:9" s="214" customFormat="1">
      <c r="I604" s="328"/>
    </row>
    <row r="605" spans="9:9" s="214" customFormat="1">
      <c r="I605" s="328"/>
    </row>
    <row r="606" spans="9:9" s="214" customFormat="1">
      <c r="I606" s="328"/>
    </row>
    <row r="607" spans="9:9" s="214" customFormat="1">
      <c r="I607" s="328"/>
    </row>
    <row r="608" spans="9:9" s="214" customFormat="1">
      <c r="I608" s="328"/>
    </row>
    <row r="609" spans="9:9" s="214" customFormat="1">
      <c r="I609" s="328"/>
    </row>
    <row r="610" spans="9:9" s="214" customFormat="1">
      <c r="I610" s="328"/>
    </row>
    <row r="611" spans="9:9" s="214" customFormat="1">
      <c r="I611" s="328"/>
    </row>
    <row r="612" spans="9:9" s="214" customFormat="1">
      <c r="I612" s="328"/>
    </row>
    <row r="613" spans="9:9" s="214" customFormat="1">
      <c r="I613" s="328"/>
    </row>
    <row r="614" spans="9:9" s="214" customFormat="1">
      <c r="I614" s="328"/>
    </row>
    <row r="615" spans="9:9" s="214" customFormat="1">
      <c r="I615" s="328"/>
    </row>
    <row r="616" spans="9:9" s="214" customFormat="1">
      <c r="I616" s="328"/>
    </row>
    <row r="617" spans="9:9" s="214" customFormat="1">
      <c r="I617" s="328"/>
    </row>
    <row r="618" spans="9:9" s="214" customFormat="1">
      <c r="I618" s="328"/>
    </row>
    <row r="619" spans="9:9" s="214" customFormat="1">
      <c r="I619" s="328"/>
    </row>
    <row r="620" spans="9:9" s="214" customFormat="1">
      <c r="I620" s="328"/>
    </row>
    <row r="621" spans="9:9" s="214" customFormat="1">
      <c r="I621" s="328"/>
    </row>
    <row r="622" spans="9:9" s="214" customFormat="1">
      <c r="I622" s="328"/>
    </row>
    <row r="623" spans="9:9" s="214" customFormat="1">
      <c r="I623" s="328"/>
    </row>
    <row r="624" spans="9:9" s="214" customFormat="1">
      <c r="I624" s="328"/>
    </row>
    <row r="625" spans="9:9" s="214" customFormat="1">
      <c r="I625" s="328"/>
    </row>
    <row r="626" spans="9:9" s="214" customFormat="1">
      <c r="I626" s="328"/>
    </row>
    <row r="627" spans="9:9" s="214" customFormat="1">
      <c r="I627" s="328"/>
    </row>
    <row r="628" spans="9:9" s="214" customFormat="1">
      <c r="I628" s="328"/>
    </row>
    <row r="629" spans="9:9" s="214" customFormat="1">
      <c r="I629" s="328"/>
    </row>
    <row r="630" spans="9:9" s="214" customFormat="1">
      <c r="I630" s="328"/>
    </row>
    <row r="631" spans="9:9" s="214" customFormat="1">
      <c r="I631" s="328"/>
    </row>
    <row r="632" spans="9:9" s="214" customFormat="1">
      <c r="I632" s="328"/>
    </row>
    <row r="633" spans="9:9" s="214" customFormat="1">
      <c r="I633" s="328"/>
    </row>
    <row r="634" spans="9:9" s="214" customFormat="1">
      <c r="I634" s="328"/>
    </row>
    <row r="635" spans="9:9" s="214" customFormat="1">
      <c r="I635" s="328"/>
    </row>
    <row r="636" spans="9:9" s="214" customFormat="1">
      <c r="I636" s="328"/>
    </row>
    <row r="637" spans="9:9" s="214" customFormat="1">
      <c r="I637" s="328"/>
    </row>
    <row r="638" spans="9:9" s="214" customFormat="1">
      <c r="I638" s="328"/>
    </row>
    <row r="639" spans="9:9" s="214" customFormat="1">
      <c r="I639" s="328"/>
    </row>
    <row r="640" spans="9:9" s="214" customFormat="1">
      <c r="I640" s="328"/>
    </row>
    <row r="641" spans="9:9" s="214" customFormat="1">
      <c r="I641" s="328"/>
    </row>
    <row r="642" spans="9:9" s="214" customFormat="1">
      <c r="I642" s="328"/>
    </row>
    <row r="643" spans="9:9" s="214" customFormat="1">
      <c r="I643" s="328"/>
    </row>
    <row r="644" spans="9:9" s="214" customFormat="1">
      <c r="I644" s="328"/>
    </row>
    <row r="645" spans="9:9" s="214" customFormat="1">
      <c r="I645" s="328"/>
    </row>
    <row r="646" spans="9:9" s="214" customFormat="1">
      <c r="I646" s="328"/>
    </row>
    <row r="647" spans="9:9" s="214" customFormat="1">
      <c r="I647" s="328"/>
    </row>
    <row r="648" spans="9:9" s="214" customFormat="1">
      <c r="I648" s="328"/>
    </row>
    <row r="649" spans="9:9" s="214" customFormat="1">
      <c r="I649" s="328"/>
    </row>
    <row r="650" spans="9:9" s="214" customFormat="1">
      <c r="I650" s="328"/>
    </row>
    <row r="651" spans="9:9" s="214" customFormat="1">
      <c r="I651" s="328"/>
    </row>
    <row r="652" spans="9:9" s="214" customFormat="1">
      <c r="I652" s="328"/>
    </row>
    <row r="653" spans="9:9" s="214" customFormat="1">
      <c r="I653" s="328"/>
    </row>
    <row r="654" spans="9:9" s="214" customFormat="1">
      <c r="I654" s="328"/>
    </row>
    <row r="655" spans="9:9" s="214" customFormat="1">
      <c r="I655" s="328"/>
    </row>
    <row r="656" spans="9:9" s="214" customFormat="1">
      <c r="I656" s="328"/>
    </row>
    <row r="657" spans="9:9" s="214" customFormat="1">
      <c r="I657" s="328"/>
    </row>
    <row r="658" spans="9:9" s="214" customFormat="1">
      <c r="I658" s="328"/>
    </row>
    <row r="659" spans="9:9" s="214" customFormat="1">
      <c r="I659" s="328"/>
    </row>
    <row r="660" spans="9:9" s="214" customFormat="1">
      <c r="I660" s="328"/>
    </row>
    <row r="661" spans="9:9" s="214" customFormat="1">
      <c r="I661" s="328"/>
    </row>
    <row r="662" spans="9:9" s="214" customFormat="1">
      <c r="I662" s="328"/>
    </row>
    <row r="663" spans="9:9" s="214" customFormat="1">
      <c r="I663" s="328"/>
    </row>
    <row r="664" spans="9:9" s="214" customFormat="1">
      <c r="I664" s="328"/>
    </row>
    <row r="665" spans="9:9" s="214" customFormat="1">
      <c r="I665" s="328"/>
    </row>
    <row r="666" spans="9:9" s="214" customFormat="1">
      <c r="I666" s="328"/>
    </row>
    <row r="667" spans="9:9" s="214" customFormat="1">
      <c r="I667" s="328"/>
    </row>
    <row r="668" spans="9:9" s="214" customFormat="1">
      <c r="I668" s="328"/>
    </row>
    <row r="669" spans="9:9" s="214" customFormat="1">
      <c r="I669" s="328"/>
    </row>
    <row r="670" spans="9:9" s="214" customFormat="1">
      <c r="I670" s="328"/>
    </row>
    <row r="671" spans="9:9" s="214" customFormat="1">
      <c r="I671" s="328"/>
    </row>
    <row r="672" spans="9:9" s="214" customFormat="1">
      <c r="I672" s="328"/>
    </row>
    <row r="673" spans="9:9" s="214" customFormat="1">
      <c r="I673" s="328"/>
    </row>
    <row r="674" spans="9:9" s="214" customFormat="1">
      <c r="I674" s="328"/>
    </row>
    <row r="675" spans="9:9" s="214" customFormat="1">
      <c r="I675" s="328"/>
    </row>
    <row r="676" spans="9:9" s="214" customFormat="1">
      <c r="I676" s="328"/>
    </row>
    <row r="677" spans="9:9" s="214" customFormat="1">
      <c r="I677" s="328"/>
    </row>
    <row r="678" spans="9:9" s="214" customFormat="1">
      <c r="I678" s="328"/>
    </row>
    <row r="679" spans="9:9" s="214" customFormat="1">
      <c r="I679" s="328"/>
    </row>
    <row r="680" spans="9:9" s="214" customFormat="1">
      <c r="I680" s="328"/>
    </row>
    <row r="681" spans="9:9" s="214" customFormat="1">
      <c r="I681" s="328"/>
    </row>
    <row r="682" spans="9:9" s="214" customFormat="1">
      <c r="I682" s="328"/>
    </row>
    <row r="683" spans="9:9" s="214" customFormat="1">
      <c r="I683" s="328"/>
    </row>
    <row r="684" spans="9:9" s="214" customFormat="1">
      <c r="I684" s="328"/>
    </row>
    <row r="685" spans="9:9" s="214" customFormat="1">
      <c r="I685" s="328"/>
    </row>
    <row r="686" spans="9:9" s="214" customFormat="1">
      <c r="I686" s="328"/>
    </row>
    <row r="687" spans="9:9" s="214" customFormat="1">
      <c r="I687" s="328"/>
    </row>
    <row r="688" spans="9:9" s="214" customFormat="1">
      <c r="I688" s="328"/>
    </row>
    <row r="689" spans="9:9" s="214" customFormat="1">
      <c r="I689" s="328"/>
    </row>
    <row r="690" spans="9:9" s="214" customFormat="1">
      <c r="I690" s="328"/>
    </row>
    <row r="691" spans="9:9" s="214" customFormat="1">
      <c r="I691" s="328"/>
    </row>
    <row r="692" spans="9:9" s="214" customFormat="1">
      <c r="I692" s="328"/>
    </row>
    <row r="693" spans="9:9" s="214" customFormat="1">
      <c r="I693" s="328"/>
    </row>
    <row r="694" spans="9:9" s="214" customFormat="1">
      <c r="I694" s="328"/>
    </row>
    <row r="695" spans="9:9" s="214" customFormat="1">
      <c r="I695" s="328"/>
    </row>
    <row r="696" spans="9:9" s="214" customFormat="1">
      <c r="I696" s="328"/>
    </row>
    <row r="697" spans="9:9" s="214" customFormat="1">
      <c r="I697" s="328"/>
    </row>
    <row r="698" spans="9:9" s="214" customFormat="1">
      <c r="I698" s="328"/>
    </row>
    <row r="699" spans="9:9" s="214" customFormat="1">
      <c r="I699" s="328"/>
    </row>
    <row r="700" spans="9:9" s="214" customFormat="1">
      <c r="I700" s="328"/>
    </row>
    <row r="701" spans="9:9" s="214" customFormat="1">
      <c r="I701" s="328"/>
    </row>
    <row r="702" spans="9:9" s="214" customFormat="1">
      <c r="I702" s="328"/>
    </row>
    <row r="703" spans="9:9" s="214" customFormat="1">
      <c r="I703" s="328"/>
    </row>
    <row r="704" spans="9:9" s="214" customFormat="1">
      <c r="I704" s="328"/>
    </row>
    <row r="705" spans="9:9" s="214" customFormat="1">
      <c r="I705" s="328"/>
    </row>
    <row r="706" spans="9:9" s="214" customFormat="1">
      <c r="I706" s="328"/>
    </row>
    <row r="707" spans="9:9" s="214" customFormat="1">
      <c r="I707" s="328"/>
    </row>
    <row r="708" spans="9:9" s="214" customFormat="1">
      <c r="I708" s="328"/>
    </row>
    <row r="709" spans="9:9" s="214" customFormat="1">
      <c r="I709" s="328"/>
    </row>
    <row r="710" spans="9:9" s="214" customFormat="1">
      <c r="I710" s="328"/>
    </row>
    <row r="711" spans="9:9" s="214" customFormat="1">
      <c r="I711" s="328"/>
    </row>
    <row r="712" spans="9:9" s="214" customFormat="1">
      <c r="I712" s="328"/>
    </row>
    <row r="713" spans="9:9" s="214" customFormat="1">
      <c r="I713" s="328"/>
    </row>
    <row r="714" spans="9:9" s="214" customFormat="1">
      <c r="I714" s="328"/>
    </row>
    <row r="715" spans="9:9" s="214" customFormat="1">
      <c r="I715" s="328"/>
    </row>
    <row r="716" spans="9:9" s="214" customFormat="1">
      <c r="I716" s="328"/>
    </row>
    <row r="717" spans="9:9" s="214" customFormat="1">
      <c r="I717" s="328"/>
    </row>
    <row r="718" spans="9:9" s="214" customFormat="1">
      <c r="I718" s="328"/>
    </row>
    <row r="719" spans="9:9" s="214" customFormat="1">
      <c r="I719" s="328"/>
    </row>
    <row r="720" spans="9:9" s="214" customFormat="1">
      <c r="I720" s="328"/>
    </row>
    <row r="721" spans="9:9" s="214" customFormat="1">
      <c r="I721" s="328"/>
    </row>
    <row r="722" spans="9:9" s="214" customFormat="1">
      <c r="I722" s="328"/>
    </row>
    <row r="723" spans="9:9" s="214" customFormat="1">
      <c r="I723" s="328"/>
    </row>
    <row r="724" spans="9:9" s="214" customFormat="1">
      <c r="I724" s="328"/>
    </row>
    <row r="725" spans="9:9" s="214" customFormat="1">
      <c r="I725" s="328"/>
    </row>
    <row r="726" spans="9:9" s="214" customFormat="1">
      <c r="I726" s="328"/>
    </row>
    <row r="727" spans="9:9" s="214" customFormat="1">
      <c r="I727" s="328"/>
    </row>
    <row r="728" spans="9:9" s="214" customFormat="1">
      <c r="I728" s="328"/>
    </row>
    <row r="729" spans="9:9" s="214" customFormat="1">
      <c r="I729" s="328"/>
    </row>
    <row r="730" spans="9:9" s="214" customFormat="1">
      <c r="I730" s="328"/>
    </row>
    <row r="731" spans="9:9" s="214" customFormat="1">
      <c r="I731" s="328"/>
    </row>
    <row r="732" spans="9:9" s="214" customFormat="1">
      <c r="I732" s="328"/>
    </row>
    <row r="733" spans="9:9" s="214" customFormat="1">
      <c r="I733" s="328"/>
    </row>
    <row r="734" spans="9:9" s="214" customFormat="1">
      <c r="I734" s="328"/>
    </row>
    <row r="735" spans="9:9" s="214" customFormat="1">
      <c r="I735" s="328"/>
    </row>
    <row r="736" spans="9:9" s="214" customFormat="1">
      <c r="I736" s="328"/>
    </row>
    <row r="737" spans="9:9" s="214" customFormat="1">
      <c r="I737" s="328"/>
    </row>
    <row r="738" spans="9:9" s="214" customFormat="1">
      <c r="I738" s="328"/>
    </row>
    <row r="739" spans="9:9" s="214" customFormat="1">
      <c r="I739" s="328"/>
    </row>
    <row r="740" spans="9:9" s="214" customFormat="1">
      <c r="I740" s="328"/>
    </row>
    <row r="741" spans="9:9" s="214" customFormat="1">
      <c r="I741" s="328"/>
    </row>
    <row r="742" spans="9:9" s="214" customFormat="1">
      <c r="I742" s="328"/>
    </row>
    <row r="743" spans="9:9" s="214" customFormat="1">
      <c r="I743" s="328"/>
    </row>
    <row r="744" spans="9:9" s="214" customFormat="1">
      <c r="I744" s="328"/>
    </row>
    <row r="745" spans="9:9" s="214" customFormat="1">
      <c r="I745" s="328"/>
    </row>
    <row r="746" spans="9:9" s="214" customFormat="1">
      <c r="I746" s="328"/>
    </row>
    <row r="747" spans="9:9" s="214" customFormat="1">
      <c r="I747" s="328"/>
    </row>
    <row r="748" spans="9:9" s="214" customFormat="1">
      <c r="I748" s="328"/>
    </row>
    <row r="749" spans="9:9" s="214" customFormat="1">
      <c r="I749" s="328"/>
    </row>
    <row r="750" spans="9:9" s="214" customFormat="1">
      <c r="I750" s="328"/>
    </row>
    <row r="751" spans="9:9" s="214" customFormat="1">
      <c r="I751" s="328"/>
    </row>
    <row r="752" spans="9:9" s="214" customFormat="1">
      <c r="I752" s="328"/>
    </row>
    <row r="753" spans="9:9" s="214" customFormat="1">
      <c r="I753" s="328"/>
    </row>
    <row r="754" spans="9:9" s="214" customFormat="1">
      <c r="I754" s="328"/>
    </row>
    <row r="755" spans="9:9" s="214" customFormat="1">
      <c r="I755" s="328"/>
    </row>
    <row r="756" spans="9:9" s="214" customFormat="1">
      <c r="I756" s="328"/>
    </row>
    <row r="757" spans="9:9" s="214" customFormat="1">
      <c r="I757" s="328"/>
    </row>
    <row r="758" spans="9:9" s="214" customFormat="1">
      <c r="I758" s="328"/>
    </row>
    <row r="759" spans="9:9" s="214" customFormat="1">
      <c r="I759" s="328"/>
    </row>
    <row r="760" spans="9:9" s="214" customFormat="1">
      <c r="I760" s="328"/>
    </row>
    <row r="761" spans="9:9" s="214" customFormat="1">
      <c r="I761" s="328"/>
    </row>
    <row r="762" spans="9:9" s="214" customFormat="1">
      <c r="I762" s="328"/>
    </row>
    <row r="763" spans="9:9" s="214" customFormat="1">
      <c r="I763" s="328"/>
    </row>
    <row r="764" spans="9:9" s="214" customFormat="1">
      <c r="I764" s="328"/>
    </row>
    <row r="765" spans="9:9" s="214" customFormat="1">
      <c r="I765" s="328"/>
    </row>
    <row r="766" spans="9:9" s="214" customFormat="1">
      <c r="I766" s="328"/>
    </row>
    <row r="767" spans="9:9" s="214" customFormat="1">
      <c r="I767" s="328"/>
    </row>
    <row r="768" spans="9:9" s="214" customFormat="1">
      <c r="I768" s="328"/>
    </row>
    <row r="769" spans="9:9" s="214" customFormat="1">
      <c r="I769" s="328"/>
    </row>
    <row r="770" spans="9:9" s="214" customFormat="1">
      <c r="I770" s="328"/>
    </row>
    <row r="771" spans="9:9" s="214" customFormat="1">
      <c r="I771" s="328"/>
    </row>
    <row r="772" spans="9:9" s="214" customFormat="1">
      <c r="I772" s="328"/>
    </row>
    <row r="773" spans="9:9" s="214" customFormat="1">
      <c r="I773" s="328"/>
    </row>
    <row r="774" spans="9:9" s="214" customFormat="1">
      <c r="I774" s="328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E8" sqref="E8"/>
    </sheetView>
  </sheetViews>
  <sheetFormatPr defaultRowHeight="12.75"/>
  <cols>
    <col min="1" max="1" width="57" style="357" bestFit="1" customWidth="1"/>
    <col min="2" max="2" width="16.28515625" style="357" customWidth="1"/>
    <col min="3" max="3" width="13.5703125" style="357" customWidth="1"/>
    <col min="4" max="4" width="11.85546875" style="357" customWidth="1"/>
    <col min="5" max="5" width="13" style="357" customWidth="1"/>
    <col min="6" max="6" width="10.5703125" style="357" bestFit="1" customWidth="1"/>
    <col min="7" max="7" width="9.5703125" style="357" customWidth="1"/>
    <col min="8" max="8" width="8.7109375" style="357" customWidth="1"/>
    <col min="9" max="9" width="10.28515625" style="357" customWidth="1"/>
    <col min="10" max="10" width="12.140625" style="357" customWidth="1"/>
    <col min="11" max="13" width="9.42578125" style="357" bestFit="1" customWidth="1"/>
    <col min="14" max="14" width="10.28515625" style="357" customWidth="1"/>
    <col min="15" max="15" width="8.42578125" style="357" customWidth="1"/>
    <col min="16" max="16" width="6.85546875" style="357" customWidth="1"/>
    <col min="17" max="17" width="8.28515625" style="357" customWidth="1"/>
    <col min="18" max="18" width="6.85546875" style="357" bestFit="1" customWidth="1"/>
    <col min="19" max="255" width="9.140625" style="357"/>
    <col min="256" max="256" width="56.42578125" style="357" bestFit="1" customWidth="1"/>
    <col min="257" max="260" width="8.42578125" style="357" bestFit="1" customWidth="1"/>
    <col min="261" max="261" width="7.140625" style="357" bestFit="1" customWidth="1"/>
    <col min="262" max="262" width="7" style="357" bestFit="1" customWidth="1"/>
    <col min="263" max="263" width="7.140625" style="357" bestFit="1" customWidth="1"/>
    <col min="264" max="264" width="6.85546875" style="357" bestFit="1" customWidth="1"/>
    <col min="265" max="265" width="10.42578125" style="357" bestFit="1" customWidth="1"/>
    <col min="266" max="266" width="54.85546875" style="357" customWidth="1"/>
    <col min="267" max="269" width="9.42578125" style="357" bestFit="1" customWidth="1"/>
    <col min="270" max="270" width="10.28515625" style="357" customWidth="1"/>
    <col min="271" max="271" width="8.42578125" style="357" customWidth="1"/>
    <col min="272" max="272" width="6.85546875" style="357" customWidth="1"/>
    <col min="273" max="273" width="8.28515625" style="357" customWidth="1"/>
    <col min="274" max="274" width="6.85546875" style="357" bestFit="1" customWidth="1"/>
    <col min="275" max="511" width="9.140625" style="357"/>
    <col min="512" max="512" width="56.42578125" style="357" bestFit="1" customWidth="1"/>
    <col min="513" max="516" width="8.42578125" style="357" bestFit="1" customWidth="1"/>
    <col min="517" max="517" width="7.140625" style="357" bestFit="1" customWidth="1"/>
    <col min="518" max="518" width="7" style="357" bestFit="1" customWidth="1"/>
    <col min="519" max="519" width="7.140625" style="357" bestFit="1" customWidth="1"/>
    <col min="520" max="520" width="6.85546875" style="357" bestFit="1" customWidth="1"/>
    <col min="521" max="521" width="10.42578125" style="357" bestFit="1" customWidth="1"/>
    <col min="522" max="522" width="54.85546875" style="357" customWidth="1"/>
    <col min="523" max="525" width="9.42578125" style="357" bestFit="1" customWidth="1"/>
    <col min="526" max="526" width="10.28515625" style="357" customWidth="1"/>
    <col min="527" max="527" width="8.42578125" style="357" customWidth="1"/>
    <col min="528" max="528" width="6.85546875" style="357" customWidth="1"/>
    <col min="529" max="529" width="8.28515625" style="357" customWidth="1"/>
    <col min="530" max="530" width="6.85546875" style="357" bestFit="1" customWidth="1"/>
    <col min="531" max="767" width="9.140625" style="357"/>
    <col min="768" max="768" width="56.42578125" style="357" bestFit="1" customWidth="1"/>
    <col min="769" max="772" width="8.42578125" style="357" bestFit="1" customWidth="1"/>
    <col min="773" max="773" width="7.140625" style="357" bestFit="1" customWidth="1"/>
    <col min="774" max="774" width="7" style="357" bestFit="1" customWidth="1"/>
    <col min="775" max="775" width="7.140625" style="357" bestFit="1" customWidth="1"/>
    <col min="776" max="776" width="6.85546875" style="357" bestFit="1" customWidth="1"/>
    <col min="777" max="777" width="10.42578125" style="357" bestFit="1" customWidth="1"/>
    <col min="778" max="778" width="54.85546875" style="357" customWidth="1"/>
    <col min="779" max="781" width="9.42578125" style="357" bestFit="1" customWidth="1"/>
    <col min="782" max="782" width="10.28515625" style="357" customWidth="1"/>
    <col min="783" max="783" width="8.42578125" style="357" customWidth="1"/>
    <col min="784" max="784" width="6.85546875" style="357" customWidth="1"/>
    <col min="785" max="785" width="8.28515625" style="357" customWidth="1"/>
    <col min="786" max="786" width="6.85546875" style="357" bestFit="1" customWidth="1"/>
    <col min="787" max="1023" width="9.140625" style="357"/>
    <col min="1024" max="1024" width="56.42578125" style="357" bestFit="1" customWidth="1"/>
    <col min="1025" max="1028" width="8.42578125" style="357" bestFit="1" customWidth="1"/>
    <col min="1029" max="1029" width="7.140625" style="357" bestFit="1" customWidth="1"/>
    <col min="1030" max="1030" width="7" style="357" bestFit="1" customWidth="1"/>
    <col min="1031" max="1031" width="7.140625" style="357" bestFit="1" customWidth="1"/>
    <col min="1032" max="1032" width="6.85546875" style="357" bestFit="1" customWidth="1"/>
    <col min="1033" max="1033" width="10.42578125" style="357" bestFit="1" customWidth="1"/>
    <col min="1034" max="1034" width="54.85546875" style="357" customWidth="1"/>
    <col min="1035" max="1037" width="9.42578125" style="357" bestFit="1" customWidth="1"/>
    <col min="1038" max="1038" width="10.28515625" style="357" customWidth="1"/>
    <col min="1039" max="1039" width="8.42578125" style="357" customWidth="1"/>
    <col min="1040" max="1040" width="6.85546875" style="357" customWidth="1"/>
    <col min="1041" max="1041" width="8.28515625" style="357" customWidth="1"/>
    <col min="1042" max="1042" width="6.85546875" style="357" bestFit="1" customWidth="1"/>
    <col min="1043" max="1279" width="9.140625" style="357"/>
    <col min="1280" max="1280" width="56.42578125" style="357" bestFit="1" customWidth="1"/>
    <col min="1281" max="1284" width="8.42578125" style="357" bestFit="1" customWidth="1"/>
    <col min="1285" max="1285" width="7.140625" style="357" bestFit="1" customWidth="1"/>
    <col min="1286" max="1286" width="7" style="357" bestFit="1" customWidth="1"/>
    <col min="1287" max="1287" width="7.140625" style="357" bestFit="1" customWidth="1"/>
    <col min="1288" max="1288" width="6.85546875" style="357" bestFit="1" customWidth="1"/>
    <col min="1289" max="1289" width="10.42578125" style="357" bestFit="1" customWidth="1"/>
    <col min="1290" max="1290" width="54.85546875" style="357" customWidth="1"/>
    <col min="1291" max="1293" width="9.42578125" style="357" bestFit="1" customWidth="1"/>
    <col min="1294" max="1294" width="10.28515625" style="357" customWidth="1"/>
    <col min="1295" max="1295" width="8.42578125" style="357" customWidth="1"/>
    <col min="1296" max="1296" width="6.85546875" style="357" customWidth="1"/>
    <col min="1297" max="1297" width="8.28515625" style="357" customWidth="1"/>
    <col min="1298" max="1298" width="6.85546875" style="357" bestFit="1" customWidth="1"/>
    <col min="1299" max="1535" width="9.140625" style="357"/>
    <col min="1536" max="1536" width="56.42578125" style="357" bestFit="1" customWidth="1"/>
    <col min="1537" max="1540" width="8.42578125" style="357" bestFit="1" customWidth="1"/>
    <col min="1541" max="1541" width="7.140625" style="357" bestFit="1" customWidth="1"/>
    <col min="1542" max="1542" width="7" style="357" bestFit="1" customWidth="1"/>
    <col min="1543" max="1543" width="7.140625" style="357" bestFit="1" customWidth="1"/>
    <col min="1544" max="1544" width="6.85546875" style="357" bestFit="1" customWidth="1"/>
    <col min="1545" max="1545" width="10.42578125" style="357" bestFit="1" customWidth="1"/>
    <col min="1546" max="1546" width="54.85546875" style="357" customWidth="1"/>
    <col min="1547" max="1549" width="9.42578125" style="357" bestFit="1" customWidth="1"/>
    <col min="1550" max="1550" width="10.28515625" style="357" customWidth="1"/>
    <col min="1551" max="1551" width="8.42578125" style="357" customWidth="1"/>
    <col min="1552" max="1552" width="6.85546875" style="357" customWidth="1"/>
    <col min="1553" max="1553" width="8.28515625" style="357" customWidth="1"/>
    <col min="1554" max="1554" width="6.85546875" style="357" bestFit="1" customWidth="1"/>
    <col min="1555" max="1791" width="9.140625" style="357"/>
    <col min="1792" max="1792" width="56.42578125" style="357" bestFit="1" customWidth="1"/>
    <col min="1793" max="1796" width="8.42578125" style="357" bestFit="1" customWidth="1"/>
    <col min="1797" max="1797" width="7.140625" style="357" bestFit="1" customWidth="1"/>
    <col min="1798" max="1798" width="7" style="357" bestFit="1" customWidth="1"/>
    <col min="1799" max="1799" width="7.140625" style="357" bestFit="1" customWidth="1"/>
    <col min="1800" max="1800" width="6.85546875" style="357" bestFit="1" customWidth="1"/>
    <col min="1801" max="1801" width="10.42578125" style="357" bestFit="1" customWidth="1"/>
    <col min="1802" max="1802" width="54.85546875" style="357" customWidth="1"/>
    <col min="1803" max="1805" width="9.42578125" style="357" bestFit="1" customWidth="1"/>
    <col min="1806" max="1806" width="10.28515625" style="357" customWidth="1"/>
    <col min="1807" max="1807" width="8.42578125" style="357" customWidth="1"/>
    <col min="1808" max="1808" width="6.85546875" style="357" customWidth="1"/>
    <col min="1809" max="1809" width="8.28515625" style="357" customWidth="1"/>
    <col min="1810" max="1810" width="6.85546875" style="357" bestFit="1" customWidth="1"/>
    <col min="1811" max="2047" width="9.140625" style="357"/>
    <col min="2048" max="2048" width="56.42578125" style="357" bestFit="1" customWidth="1"/>
    <col min="2049" max="2052" width="8.42578125" style="357" bestFit="1" customWidth="1"/>
    <col min="2053" max="2053" width="7.140625" style="357" bestFit="1" customWidth="1"/>
    <col min="2054" max="2054" width="7" style="357" bestFit="1" customWidth="1"/>
    <col min="2055" max="2055" width="7.140625" style="357" bestFit="1" customWidth="1"/>
    <col min="2056" max="2056" width="6.85546875" style="357" bestFit="1" customWidth="1"/>
    <col min="2057" max="2057" width="10.42578125" style="357" bestFit="1" customWidth="1"/>
    <col min="2058" max="2058" width="54.85546875" style="357" customWidth="1"/>
    <col min="2059" max="2061" width="9.42578125" style="357" bestFit="1" customWidth="1"/>
    <col min="2062" max="2062" width="10.28515625" style="357" customWidth="1"/>
    <col min="2063" max="2063" width="8.42578125" style="357" customWidth="1"/>
    <col min="2064" max="2064" width="6.85546875" style="357" customWidth="1"/>
    <col min="2065" max="2065" width="8.28515625" style="357" customWidth="1"/>
    <col min="2066" max="2066" width="6.85546875" style="357" bestFit="1" customWidth="1"/>
    <col min="2067" max="2303" width="9.140625" style="357"/>
    <col min="2304" max="2304" width="56.42578125" style="357" bestFit="1" customWidth="1"/>
    <col min="2305" max="2308" width="8.42578125" style="357" bestFit="1" customWidth="1"/>
    <col min="2309" max="2309" width="7.140625" style="357" bestFit="1" customWidth="1"/>
    <col min="2310" max="2310" width="7" style="357" bestFit="1" customWidth="1"/>
    <col min="2311" max="2311" width="7.140625" style="357" bestFit="1" customWidth="1"/>
    <col min="2312" max="2312" width="6.85546875" style="357" bestFit="1" customWidth="1"/>
    <col min="2313" max="2313" width="10.42578125" style="357" bestFit="1" customWidth="1"/>
    <col min="2314" max="2314" width="54.85546875" style="357" customWidth="1"/>
    <col min="2315" max="2317" width="9.42578125" style="357" bestFit="1" customWidth="1"/>
    <col min="2318" max="2318" width="10.28515625" style="357" customWidth="1"/>
    <col min="2319" max="2319" width="8.42578125" style="357" customWidth="1"/>
    <col min="2320" max="2320" width="6.85546875" style="357" customWidth="1"/>
    <col min="2321" max="2321" width="8.28515625" style="357" customWidth="1"/>
    <col min="2322" max="2322" width="6.85546875" style="357" bestFit="1" customWidth="1"/>
    <col min="2323" max="2559" width="9.140625" style="357"/>
    <col min="2560" max="2560" width="56.42578125" style="357" bestFit="1" customWidth="1"/>
    <col min="2561" max="2564" width="8.42578125" style="357" bestFit="1" customWidth="1"/>
    <col min="2565" max="2565" width="7.140625" style="357" bestFit="1" customWidth="1"/>
    <col min="2566" max="2566" width="7" style="357" bestFit="1" customWidth="1"/>
    <col min="2567" max="2567" width="7.140625" style="357" bestFit="1" customWidth="1"/>
    <col min="2568" max="2568" width="6.85546875" style="357" bestFit="1" customWidth="1"/>
    <col min="2569" max="2569" width="10.42578125" style="357" bestFit="1" customWidth="1"/>
    <col min="2570" max="2570" width="54.85546875" style="357" customWidth="1"/>
    <col min="2571" max="2573" width="9.42578125" style="357" bestFit="1" customWidth="1"/>
    <col min="2574" max="2574" width="10.28515625" style="357" customWidth="1"/>
    <col min="2575" max="2575" width="8.42578125" style="357" customWidth="1"/>
    <col min="2576" max="2576" width="6.85546875" style="357" customWidth="1"/>
    <col min="2577" max="2577" width="8.28515625" style="357" customWidth="1"/>
    <col min="2578" max="2578" width="6.85546875" style="357" bestFit="1" customWidth="1"/>
    <col min="2579" max="2815" width="9.140625" style="357"/>
    <col min="2816" max="2816" width="56.42578125" style="357" bestFit="1" customWidth="1"/>
    <col min="2817" max="2820" width="8.42578125" style="357" bestFit="1" customWidth="1"/>
    <col min="2821" max="2821" width="7.140625" style="357" bestFit="1" customWidth="1"/>
    <col min="2822" max="2822" width="7" style="357" bestFit="1" customWidth="1"/>
    <col min="2823" max="2823" width="7.140625" style="357" bestFit="1" customWidth="1"/>
    <col min="2824" max="2824" width="6.85546875" style="357" bestFit="1" customWidth="1"/>
    <col min="2825" max="2825" width="10.42578125" style="357" bestFit="1" customWidth="1"/>
    <col min="2826" max="2826" width="54.85546875" style="357" customWidth="1"/>
    <col min="2827" max="2829" width="9.42578125" style="357" bestFit="1" customWidth="1"/>
    <col min="2830" max="2830" width="10.28515625" style="357" customWidth="1"/>
    <col min="2831" max="2831" width="8.42578125" style="357" customWidth="1"/>
    <col min="2832" max="2832" width="6.85546875" style="357" customWidth="1"/>
    <col min="2833" max="2833" width="8.28515625" style="357" customWidth="1"/>
    <col min="2834" max="2834" width="6.85546875" style="357" bestFit="1" customWidth="1"/>
    <col min="2835" max="3071" width="9.140625" style="357"/>
    <col min="3072" max="3072" width="56.42578125" style="357" bestFit="1" customWidth="1"/>
    <col min="3073" max="3076" width="8.42578125" style="357" bestFit="1" customWidth="1"/>
    <col min="3077" max="3077" width="7.140625" style="357" bestFit="1" customWidth="1"/>
    <col min="3078" max="3078" width="7" style="357" bestFit="1" customWidth="1"/>
    <col min="3079" max="3079" width="7.140625" style="357" bestFit="1" customWidth="1"/>
    <col min="3080" max="3080" width="6.85546875" style="357" bestFit="1" customWidth="1"/>
    <col min="3081" max="3081" width="10.42578125" style="357" bestFit="1" customWidth="1"/>
    <col min="3082" max="3082" width="54.85546875" style="357" customWidth="1"/>
    <col min="3083" max="3085" width="9.42578125" style="357" bestFit="1" customWidth="1"/>
    <col min="3086" max="3086" width="10.28515625" style="357" customWidth="1"/>
    <col min="3087" max="3087" width="8.42578125" style="357" customWidth="1"/>
    <col min="3088" max="3088" width="6.85546875" style="357" customWidth="1"/>
    <col min="3089" max="3089" width="8.28515625" style="357" customWidth="1"/>
    <col min="3090" max="3090" width="6.85546875" style="357" bestFit="1" customWidth="1"/>
    <col min="3091" max="3327" width="9.140625" style="357"/>
    <col min="3328" max="3328" width="56.42578125" style="357" bestFit="1" customWidth="1"/>
    <col min="3329" max="3332" width="8.42578125" style="357" bestFit="1" customWidth="1"/>
    <col min="3333" max="3333" width="7.140625" style="357" bestFit="1" customWidth="1"/>
    <col min="3334" max="3334" width="7" style="357" bestFit="1" customWidth="1"/>
    <col min="3335" max="3335" width="7.140625" style="357" bestFit="1" customWidth="1"/>
    <col min="3336" max="3336" width="6.85546875" style="357" bestFit="1" customWidth="1"/>
    <col min="3337" max="3337" width="10.42578125" style="357" bestFit="1" customWidth="1"/>
    <col min="3338" max="3338" width="54.85546875" style="357" customWidth="1"/>
    <col min="3339" max="3341" width="9.42578125" style="357" bestFit="1" customWidth="1"/>
    <col min="3342" max="3342" width="10.28515625" style="357" customWidth="1"/>
    <col min="3343" max="3343" width="8.42578125" style="357" customWidth="1"/>
    <col min="3344" max="3344" width="6.85546875" style="357" customWidth="1"/>
    <col min="3345" max="3345" width="8.28515625" style="357" customWidth="1"/>
    <col min="3346" max="3346" width="6.85546875" style="357" bestFit="1" customWidth="1"/>
    <col min="3347" max="3583" width="9.140625" style="357"/>
    <col min="3584" max="3584" width="56.42578125" style="357" bestFit="1" customWidth="1"/>
    <col min="3585" max="3588" width="8.42578125" style="357" bestFit="1" customWidth="1"/>
    <col min="3589" max="3589" width="7.140625" style="357" bestFit="1" customWidth="1"/>
    <col min="3590" max="3590" width="7" style="357" bestFit="1" customWidth="1"/>
    <col min="3591" max="3591" width="7.140625" style="357" bestFit="1" customWidth="1"/>
    <col min="3592" max="3592" width="6.85546875" style="357" bestFit="1" customWidth="1"/>
    <col min="3593" max="3593" width="10.42578125" style="357" bestFit="1" customWidth="1"/>
    <col min="3594" max="3594" width="54.85546875" style="357" customWidth="1"/>
    <col min="3595" max="3597" width="9.42578125" style="357" bestFit="1" customWidth="1"/>
    <col min="3598" max="3598" width="10.28515625" style="357" customWidth="1"/>
    <col min="3599" max="3599" width="8.42578125" style="357" customWidth="1"/>
    <col min="3600" max="3600" width="6.85546875" style="357" customWidth="1"/>
    <col min="3601" max="3601" width="8.28515625" style="357" customWidth="1"/>
    <col min="3602" max="3602" width="6.85546875" style="357" bestFit="1" customWidth="1"/>
    <col min="3603" max="3839" width="9.140625" style="357"/>
    <col min="3840" max="3840" width="56.42578125" style="357" bestFit="1" customWidth="1"/>
    <col min="3841" max="3844" width="8.42578125" style="357" bestFit="1" customWidth="1"/>
    <col min="3845" max="3845" width="7.140625" style="357" bestFit="1" customWidth="1"/>
    <col min="3846" max="3846" width="7" style="357" bestFit="1" customWidth="1"/>
    <col min="3847" max="3847" width="7.140625" style="357" bestFit="1" customWidth="1"/>
    <col min="3848" max="3848" width="6.85546875" style="357" bestFit="1" customWidth="1"/>
    <col min="3849" max="3849" width="10.42578125" style="357" bestFit="1" customWidth="1"/>
    <col min="3850" max="3850" width="54.85546875" style="357" customWidth="1"/>
    <col min="3851" max="3853" width="9.42578125" style="357" bestFit="1" customWidth="1"/>
    <col min="3854" max="3854" width="10.28515625" style="357" customWidth="1"/>
    <col min="3855" max="3855" width="8.42578125" style="357" customWidth="1"/>
    <col min="3856" max="3856" width="6.85546875" style="357" customWidth="1"/>
    <col min="3857" max="3857" width="8.28515625" style="357" customWidth="1"/>
    <col min="3858" max="3858" width="6.85546875" style="357" bestFit="1" customWidth="1"/>
    <col min="3859" max="4095" width="9.140625" style="357"/>
    <col min="4096" max="4096" width="56.42578125" style="357" bestFit="1" customWidth="1"/>
    <col min="4097" max="4100" width="8.42578125" style="357" bestFit="1" customWidth="1"/>
    <col min="4101" max="4101" width="7.140625" style="357" bestFit="1" customWidth="1"/>
    <col min="4102" max="4102" width="7" style="357" bestFit="1" customWidth="1"/>
    <col min="4103" max="4103" width="7.140625" style="357" bestFit="1" customWidth="1"/>
    <col min="4104" max="4104" width="6.85546875" style="357" bestFit="1" customWidth="1"/>
    <col min="4105" max="4105" width="10.42578125" style="357" bestFit="1" customWidth="1"/>
    <col min="4106" max="4106" width="54.85546875" style="357" customWidth="1"/>
    <col min="4107" max="4109" width="9.42578125" style="357" bestFit="1" customWidth="1"/>
    <col min="4110" max="4110" width="10.28515625" style="357" customWidth="1"/>
    <col min="4111" max="4111" width="8.42578125" style="357" customWidth="1"/>
    <col min="4112" max="4112" width="6.85546875" style="357" customWidth="1"/>
    <col min="4113" max="4113" width="8.28515625" style="357" customWidth="1"/>
    <col min="4114" max="4114" width="6.85546875" style="357" bestFit="1" customWidth="1"/>
    <col min="4115" max="4351" width="9.140625" style="357"/>
    <col min="4352" max="4352" width="56.42578125" style="357" bestFit="1" customWidth="1"/>
    <col min="4353" max="4356" width="8.42578125" style="357" bestFit="1" customWidth="1"/>
    <col min="4357" max="4357" width="7.140625" style="357" bestFit="1" customWidth="1"/>
    <col min="4358" max="4358" width="7" style="357" bestFit="1" customWidth="1"/>
    <col min="4359" max="4359" width="7.140625" style="357" bestFit="1" customWidth="1"/>
    <col min="4360" max="4360" width="6.85546875" style="357" bestFit="1" customWidth="1"/>
    <col min="4361" max="4361" width="10.42578125" style="357" bestFit="1" customWidth="1"/>
    <col min="4362" max="4362" width="54.85546875" style="357" customWidth="1"/>
    <col min="4363" max="4365" width="9.42578125" style="357" bestFit="1" customWidth="1"/>
    <col min="4366" max="4366" width="10.28515625" style="357" customWidth="1"/>
    <col min="4367" max="4367" width="8.42578125" style="357" customWidth="1"/>
    <col min="4368" max="4368" width="6.85546875" style="357" customWidth="1"/>
    <col min="4369" max="4369" width="8.28515625" style="357" customWidth="1"/>
    <col min="4370" max="4370" width="6.85546875" style="357" bestFit="1" customWidth="1"/>
    <col min="4371" max="4607" width="9.140625" style="357"/>
    <col min="4608" max="4608" width="56.42578125" style="357" bestFit="1" customWidth="1"/>
    <col min="4609" max="4612" width="8.42578125" style="357" bestFit="1" customWidth="1"/>
    <col min="4613" max="4613" width="7.140625" style="357" bestFit="1" customWidth="1"/>
    <col min="4614" max="4614" width="7" style="357" bestFit="1" customWidth="1"/>
    <col min="4615" max="4615" width="7.140625" style="357" bestFit="1" customWidth="1"/>
    <col min="4616" max="4616" width="6.85546875" style="357" bestFit="1" customWidth="1"/>
    <col min="4617" max="4617" width="10.42578125" style="357" bestFit="1" customWidth="1"/>
    <col min="4618" max="4618" width="54.85546875" style="357" customWidth="1"/>
    <col min="4619" max="4621" width="9.42578125" style="357" bestFit="1" customWidth="1"/>
    <col min="4622" max="4622" width="10.28515625" style="357" customWidth="1"/>
    <col min="4623" max="4623" width="8.42578125" style="357" customWidth="1"/>
    <col min="4624" max="4624" width="6.85546875" style="357" customWidth="1"/>
    <col min="4625" max="4625" width="8.28515625" style="357" customWidth="1"/>
    <col min="4626" max="4626" width="6.85546875" style="357" bestFit="1" customWidth="1"/>
    <col min="4627" max="4863" width="9.140625" style="357"/>
    <col min="4864" max="4864" width="56.42578125" style="357" bestFit="1" customWidth="1"/>
    <col min="4865" max="4868" width="8.42578125" style="357" bestFit="1" customWidth="1"/>
    <col min="4869" max="4869" width="7.140625" style="357" bestFit="1" customWidth="1"/>
    <col min="4870" max="4870" width="7" style="357" bestFit="1" customWidth="1"/>
    <col min="4871" max="4871" width="7.140625" style="357" bestFit="1" customWidth="1"/>
    <col min="4872" max="4872" width="6.85546875" style="357" bestFit="1" customWidth="1"/>
    <col min="4873" max="4873" width="10.42578125" style="357" bestFit="1" customWidth="1"/>
    <col min="4874" max="4874" width="54.85546875" style="357" customWidth="1"/>
    <col min="4875" max="4877" width="9.42578125" style="357" bestFit="1" customWidth="1"/>
    <col min="4878" max="4878" width="10.28515625" style="357" customWidth="1"/>
    <col min="4879" max="4879" width="8.42578125" style="357" customWidth="1"/>
    <col min="4880" max="4880" width="6.85546875" style="357" customWidth="1"/>
    <col min="4881" max="4881" width="8.28515625" style="357" customWidth="1"/>
    <col min="4882" max="4882" width="6.85546875" style="357" bestFit="1" customWidth="1"/>
    <col min="4883" max="5119" width="9.140625" style="357"/>
    <col min="5120" max="5120" width="56.42578125" style="357" bestFit="1" customWidth="1"/>
    <col min="5121" max="5124" width="8.42578125" style="357" bestFit="1" customWidth="1"/>
    <col min="5125" max="5125" width="7.140625" style="357" bestFit="1" customWidth="1"/>
    <col min="5126" max="5126" width="7" style="357" bestFit="1" customWidth="1"/>
    <col min="5127" max="5127" width="7.140625" style="357" bestFit="1" customWidth="1"/>
    <col min="5128" max="5128" width="6.85546875" style="357" bestFit="1" customWidth="1"/>
    <col min="5129" max="5129" width="10.42578125" style="357" bestFit="1" customWidth="1"/>
    <col min="5130" max="5130" width="54.85546875" style="357" customWidth="1"/>
    <col min="5131" max="5133" width="9.42578125" style="357" bestFit="1" customWidth="1"/>
    <col min="5134" max="5134" width="10.28515625" style="357" customWidth="1"/>
    <col min="5135" max="5135" width="8.42578125" style="357" customWidth="1"/>
    <col min="5136" max="5136" width="6.85546875" style="357" customWidth="1"/>
    <col min="5137" max="5137" width="8.28515625" style="357" customWidth="1"/>
    <col min="5138" max="5138" width="6.85546875" style="357" bestFit="1" customWidth="1"/>
    <col min="5139" max="5375" width="9.140625" style="357"/>
    <col min="5376" max="5376" width="56.42578125" style="357" bestFit="1" customWidth="1"/>
    <col min="5377" max="5380" width="8.42578125" style="357" bestFit="1" customWidth="1"/>
    <col min="5381" max="5381" width="7.140625" style="357" bestFit="1" customWidth="1"/>
    <col min="5382" max="5382" width="7" style="357" bestFit="1" customWidth="1"/>
    <col min="5383" max="5383" width="7.140625" style="357" bestFit="1" customWidth="1"/>
    <col min="5384" max="5384" width="6.85546875" style="357" bestFit="1" customWidth="1"/>
    <col min="5385" max="5385" width="10.42578125" style="357" bestFit="1" customWidth="1"/>
    <col min="5386" max="5386" width="54.85546875" style="357" customWidth="1"/>
    <col min="5387" max="5389" width="9.42578125" style="357" bestFit="1" customWidth="1"/>
    <col min="5390" max="5390" width="10.28515625" style="357" customWidth="1"/>
    <col min="5391" max="5391" width="8.42578125" style="357" customWidth="1"/>
    <col min="5392" max="5392" width="6.85546875" style="357" customWidth="1"/>
    <col min="5393" max="5393" width="8.28515625" style="357" customWidth="1"/>
    <col min="5394" max="5394" width="6.85546875" style="357" bestFit="1" customWidth="1"/>
    <col min="5395" max="5631" width="9.140625" style="357"/>
    <col min="5632" max="5632" width="56.42578125" style="357" bestFit="1" customWidth="1"/>
    <col min="5633" max="5636" width="8.42578125" style="357" bestFit="1" customWidth="1"/>
    <col min="5637" max="5637" width="7.140625" style="357" bestFit="1" customWidth="1"/>
    <col min="5638" max="5638" width="7" style="357" bestFit="1" customWidth="1"/>
    <col min="5639" max="5639" width="7.140625" style="357" bestFit="1" customWidth="1"/>
    <col min="5640" max="5640" width="6.85546875" style="357" bestFit="1" customWidth="1"/>
    <col min="5641" max="5641" width="10.42578125" style="357" bestFit="1" customWidth="1"/>
    <col min="5642" max="5642" width="54.85546875" style="357" customWidth="1"/>
    <col min="5643" max="5645" width="9.42578125" style="357" bestFit="1" customWidth="1"/>
    <col min="5646" max="5646" width="10.28515625" style="357" customWidth="1"/>
    <col min="5647" max="5647" width="8.42578125" style="357" customWidth="1"/>
    <col min="5648" max="5648" width="6.85546875" style="357" customWidth="1"/>
    <col min="5649" max="5649" width="8.28515625" style="357" customWidth="1"/>
    <col min="5650" max="5650" width="6.85546875" style="357" bestFit="1" customWidth="1"/>
    <col min="5651" max="5887" width="9.140625" style="357"/>
    <col min="5888" max="5888" width="56.42578125" style="357" bestFit="1" customWidth="1"/>
    <col min="5889" max="5892" width="8.42578125" style="357" bestFit="1" customWidth="1"/>
    <col min="5893" max="5893" width="7.140625" style="357" bestFit="1" customWidth="1"/>
    <col min="5894" max="5894" width="7" style="357" bestFit="1" customWidth="1"/>
    <col min="5895" max="5895" width="7.140625" style="357" bestFit="1" customWidth="1"/>
    <col min="5896" max="5896" width="6.85546875" style="357" bestFit="1" customWidth="1"/>
    <col min="5897" max="5897" width="10.42578125" style="357" bestFit="1" customWidth="1"/>
    <col min="5898" max="5898" width="54.85546875" style="357" customWidth="1"/>
    <col min="5899" max="5901" width="9.42578125" style="357" bestFit="1" customWidth="1"/>
    <col min="5902" max="5902" width="10.28515625" style="357" customWidth="1"/>
    <col min="5903" max="5903" width="8.42578125" style="357" customWidth="1"/>
    <col min="5904" max="5904" width="6.85546875" style="357" customWidth="1"/>
    <col min="5905" max="5905" width="8.28515625" style="357" customWidth="1"/>
    <col min="5906" max="5906" width="6.85546875" style="357" bestFit="1" customWidth="1"/>
    <col min="5907" max="6143" width="9.140625" style="357"/>
    <col min="6144" max="6144" width="56.42578125" style="357" bestFit="1" customWidth="1"/>
    <col min="6145" max="6148" width="8.42578125" style="357" bestFit="1" customWidth="1"/>
    <col min="6149" max="6149" width="7.140625" style="357" bestFit="1" customWidth="1"/>
    <col min="6150" max="6150" width="7" style="357" bestFit="1" customWidth="1"/>
    <col min="6151" max="6151" width="7.140625" style="357" bestFit="1" customWidth="1"/>
    <col min="6152" max="6152" width="6.85546875" style="357" bestFit="1" customWidth="1"/>
    <col min="6153" max="6153" width="10.42578125" style="357" bestFit="1" customWidth="1"/>
    <col min="6154" max="6154" width="54.85546875" style="357" customWidth="1"/>
    <col min="6155" max="6157" width="9.42578125" style="357" bestFit="1" customWidth="1"/>
    <col min="6158" max="6158" width="10.28515625" style="357" customWidth="1"/>
    <col min="6159" max="6159" width="8.42578125" style="357" customWidth="1"/>
    <col min="6160" max="6160" width="6.85546875" style="357" customWidth="1"/>
    <col min="6161" max="6161" width="8.28515625" style="357" customWidth="1"/>
    <col min="6162" max="6162" width="6.85546875" style="357" bestFit="1" customWidth="1"/>
    <col min="6163" max="6399" width="9.140625" style="357"/>
    <col min="6400" max="6400" width="56.42578125" style="357" bestFit="1" customWidth="1"/>
    <col min="6401" max="6404" width="8.42578125" style="357" bestFit="1" customWidth="1"/>
    <col min="6405" max="6405" width="7.140625" style="357" bestFit="1" customWidth="1"/>
    <col min="6406" max="6406" width="7" style="357" bestFit="1" customWidth="1"/>
    <col min="6407" max="6407" width="7.140625" style="357" bestFit="1" customWidth="1"/>
    <col min="6408" max="6408" width="6.85546875" style="357" bestFit="1" customWidth="1"/>
    <col min="6409" max="6409" width="10.42578125" style="357" bestFit="1" customWidth="1"/>
    <col min="6410" max="6410" width="54.85546875" style="357" customWidth="1"/>
    <col min="6411" max="6413" width="9.42578125" style="357" bestFit="1" customWidth="1"/>
    <col min="6414" max="6414" width="10.28515625" style="357" customWidth="1"/>
    <col min="6415" max="6415" width="8.42578125" style="357" customWidth="1"/>
    <col min="6416" max="6416" width="6.85546875" style="357" customWidth="1"/>
    <col min="6417" max="6417" width="8.28515625" style="357" customWidth="1"/>
    <col min="6418" max="6418" width="6.85546875" style="357" bestFit="1" customWidth="1"/>
    <col min="6419" max="6655" width="9.140625" style="357"/>
    <col min="6656" max="6656" width="56.42578125" style="357" bestFit="1" customWidth="1"/>
    <col min="6657" max="6660" width="8.42578125" style="357" bestFit="1" customWidth="1"/>
    <col min="6661" max="6661" width="7.140625" style="357" bestFit="1" customWidth="1"/>
    <col min="6662" max="6662" width="7" style="357" bestFit="1" customWidth="1"/>
    <col min="6663" max="6663" width="7.140625" style="357" bestFit="1" customWidth="1"/>
    <col min="6664" max="6664" width="6.85546875" style="357" bestFit="1" customWidth="1"/>
    <col min="6665" max="6665" width="10.42578125" style="357" bestFit="1" customWidth="1"/>
    <col min="6666" max="6666" width="54.85546875" style="357" customWidth="1"/>
    <col min="6667" max="6669" width="9.42578125" style="357" bestFit="1" customWidth="1"/>
    <col min="6670" max="6670" width="10.28515625" style="357" customWidth="1"/>
    <col min="6671" max="6671" width="8.42578125" style="357" customWidth="1"/>
    <col min="6672" max="6672" width="6.85546875" style="357" customWidth="1"/>
    <col min="6673" max="6673" width="8.28515625" style="357" customWidth="1"/>
    <col min="6674" max="6674" width="6.85546875" style="357" bestFit="1" customWidth="1"/>
    <col min="6675" max="6911" width="9.140625" style="357"/>
    <col min="6912" max="6912" width="56.42578125" style="357" bestFit="1" customWidth="1"/>
    <col min="6913" max="6916" width="8.42578125" style="357" bestFit="1" customWidth="1"/>
    <col min="6917" max="6917" width="7.140625" style="357" bestFit="1" customWidth="1"/>
    <col min="6918" max="6918" width="7" style="357" bestFit="1" customWidth="1"/>
    <col min="6919" max="6919" width="7.140625" style="357" bestFit="1" customWidth="1"/>
    <col min="6920" max="6920" width="6.85546875" style="357" bestFit="1" customWidth="1"/>
    <col min="6921" max="6921" width="10.42578125" style="357" bestFit="1" customWidth="1"/>
    <col min="6922" max="6922" width="54.85546875" style="357" customWidth="1"/>
    <col min="6923" max="6925" width="9.42578125" style="357" bestFit="1" customWidth="1"/>
    <col min="6926" max="6926" width="10.28515625" style="357" customWidth="1"/>
    <col min="6927" max="6927" width="8.42578125" style="357" customWidth="1"/>
    <col min="6928" max="6928" width="6.85546875" style="357" customWidth="1"/>
    <col min="6929" max="6929" width="8.28515625" style="357" customWidth="1"/>
    <col min="6930" max="6930" width="6.85546875" style="357" bestFit="1" customWidth="1"/>
    <col min="6931" max="7167" width="9.140625" style="357"/>
    <col min="7168" max="7168" width="56.42578125" style="357" bestFit="1" customWidth="1"/>
    <col min="7169" max="7172" width="8.42578125" style="357" bestFit="1" customWidth="1"/>
    <col min="7173" max="7173" width="7.140625" style="357" bestFit="1" customWidth="1"/>
    <col min="7174" max="7174" width="7" style="357" bestFit="1" customWidth="1"/>
    <col min="7175" max="7175" width="7.140625" style="357" bestFit="1" customWidth="1"/>
    <col min="7176" max="7176" width="6.85546875" style="357" bestFit="1" customWidth="1"/>
    <col min="7177" max="7177" width="10.42578125" style="357" bestFit="1" customWidth="1"/>
    <col min="7178" max="7178" width="54.85546875" style="357" customWidth="1"/>
    <col min="7179" max="7181" width="9.42578125" style="357" bestFit="1" customWidth="1"/>
    <col min="7182" max="7182" width="10.28515625" style="357" customWidth="1"/>
    <col min="7183" max="7183" width="8.42578125" style="357" customWidth="1"/>
    <col min="7184" max="7184" width="6.85546875" style="357" customWidth="1"/>
    <col min="7185" max="7185" width="8.28515625" style="357" customWidth="1"/>
    <col min="7186" max="7186" width="6.85546875" style="357" bestFit="1" customWidth="1"/>
    <col min="7187" max="7423" width="9.140625" style="357"/>
    <col min="7424" max="7424" width="56.42578125" style="357" bestFit="1" customWidth="1"/>
    <col min="7425" max="7428" width="8.42578125" style="357" bestFit="1" customWidth="1"/>
    <col min="7429" max="7429" width="7.140625" style="357" bestFit="1" customWidth="1"/>
    <col min="7430" max="7430" width="7" style="357" bestFit="1" customWidth="1"/>
    <col min="7431" max="7431" width="7.140625" style="357" bestFit="1" customWidth="1"/>
    <col min="7432" max="7432" width="6.85546875" style="357" bestFit="1" customWidth="1"/>
    <col min="7433" max="7433" width="10.42578125" style="357" bestFit="1" customWidth="1"/>
    <col min="7434" max="7434" width="54.85546875" style="357" customWidth="1"/>
    <col min="7435" max="7437" width="9.42578125" style="357" bestFit="1" customWidth="1"/>
    <col min="7438" max="7438" width="10.28515625" style="357" customWidth="1"/>
    <col min="7439" max="7439" width="8.42578125" style="357" customWidth="1"/>
    <col min="7440" max="7440" width="6.85546875" style="357" customWidth="1"/>
    <col min="7441" max="7441" width="8.28515625" style="357" customWidth="1"/>
    <col min="7442" max="7442" width="6.85546875" style="357" bestFit="1" customWidth="1"/>
    <col min="7443" max="7679" width="9.140625" style="357"/>
    <col min="7680" max="7680" width="56.42578125" style="357" bestFit="1" customWidth="1"/>
    <col min="7681" max="7684" width="8.42578125" style="357" bestFit="1" customWidth="1"/>
    <col min="7685" max="7685" width="7.140625" style="357" bestFit="1" customWidth="1"/>
    <col min="7686" max="7686" width="7" style="357" bestFit="1" customWidth="1"/>
    <col min="7687" max="7687" width="7.140625" style="357" bestFit="1" customWidth="1"/>
    <col min="7688" max="7688" width="6.85546875" style="357" bestFit="1" customWidth="1"/>
    <col min="7689" max="7689" width="10.42578125" style="357" bestFit="1" customWidth="1"/>
    <col min="7690" max="7690" width="54.85546875" style="357" customWidth="1"/>
    <col min="7691" max="7693" width="9.42578125" style="357" bestFit="1" customWidth="1"/>
    <col min="7694" max="7694" width="10.28515625" style="357" customWidth="1"/>
    <col min="7695" max="7695" width="8.42578125" style="357" customWidth="1"/>
    <col min="7696" max="7696" width="6.85546875" style="357" customWidth="1"/>
    <col min="7697" max="7697" width="8.28515625" style="357" customWidth="1"/>
    <col min="7698" max="7698" width="6.85546875" style="357" bestFit="1" customWidth="1"/>
    <col min="7699" max="7935" width="9.140625" style="357"/>
    <col min="7936" max="7936" width="56.42578125" style="357" bestFit="1" customWidth="1"/>
    <col min="7937" max="7940" width="8.42578125" style="357" bestFit="1" customWidth="1"/>
    <col min="7941" max="7941" width="7.140625" style="357" bestFit="1" customWidth="1"/>
    <col min="7942" max="7942" width="7" style="357" bestFit="1" customWidth="1"/>
    <col min="7943" max="7943" width="7.140625" style="357" bestFit="1" customWidth="1"/>
    <col min="7944" max="7944" width="6.85546875" style="357" bestFit="1" customWidth="1"/>
    <col min="7945" max="7945" width="10.42578125" style="357" bestFit="1" customWidth="1"/>
    <col min="7946" max="7946" width="54.85546875" style="357" customWidth="1"/>
    <col min="7947" max="7949" width="9.42578125" style="357" bestFit="1" customWidth="1"/>
    <col min="7950" max="7950" width="10.28515625" style="357" customWidth="1"/>
    <col min="7951" max="7951" width="8.42578125" style="357" customWidth="1"/>
    <col min="7952" max="7952" width="6.85546875" style="357" customWidth="1"/>
    <col min="7953" max="7953" width="8.28515625" style="357" customWidth="1"/>
    <col min="7954" max="7954" width="6.85546875" style="357" bestFit="1" customWidth="1"/>
    <col min="7955" max="8191" width="9.140625" style="357"/>
    <col min="8192" max="8192" width="56.42578125" style="357" bestFit="1" customWidth="1"/>
    <col min="8193" max="8196" width="8.42578125" style="357" bestFit="1" customWidth="1"/>
    <col min="8197" max="8197" width="7.140625" style="357" bestFit="1" customWidth="1"/>
    <col min="8198" max="8198" width="7" style="357" bestFit="1" customWidth="1"/>
    <col min="8199" max="8199" width="7.140625" style="357" bestFit="1" customWidth="1"/>
    <col min="8200" max="8200" width="6.85546875" style="357" bestFit="1" customWidth="1"/>
    <col min="8201" max="8201" width="10.42578125" style="357" bestFit="1" customWidth="1"/>
    <col min="8202" max="8202" width="54.85546875" style="357" customWidth="1"/>
    <col min="8203" max="8205" width="9.42578125" style="357" bestFit="1" customWidth="1"/>
    <col min="8206" max="8206" width="10.28515625" style="357" customWidth="1"/>
    <col min="8207" max="8207" width="8.42578125" style="357" customWidth="1"/>
    <col min="8208" max="8208" width="6.85546875" style="357" customWidth="1"/>
    <col min="8209" max="8209" width="8.28515625" style="357" customWidth="1"/>
    <col min="8210" max="8210" width="6.85546875" style="357" bestFit="1" customWidth="1"/>
    <col min="8211" max="8447" width="9.140625" style="357"/>
    <col min="8448" max="8448" width="56.42578125" style="357" bestFit="1" customWidth="1"/>
    <col min="8449" max="8452" width="8.42578125" style="357" bestFit="1" customWidth="1"/>
    <col min="8453" max="8453" width="7.140625" style="357" bestFit="1" customWidth="1"/>
    <col min="8454" max="8454" width="7" style="357" bestFit="1" customWidth="1"/>
    <col min="8455" max="8455" width="7.140625" style="357" bestFit="1" customWidth="1"/>
    <col min="8456" max="8456" width="6.85546875" style="357" bestFit="1" customWidth="1"/>
    <col min="8457" max="8457" width="10.42578125" style="357" bestFit="1" customWidth="1"/>
    <col min="8458" max="8458" width="54.85546875" style="357" customWidth="1"/>
    <col min="8459" max="8461" width="9.42578125" style="357" bestFit="1" customWidth="1"/>
    <col min="8462" max="8462" width="10.28515625" style="357" customWidth="1"/>
    <col min="8463" max="8463" width="8.42578125" style="357" customWidth="1"/>
    <col min="8464" max="8464" width="6.85546875" style="357" customWidth="1"/>
    <col min="8465" max="8465" width="8.28515625" style="357" customWidth="1"/>
    <col min="8466" max="8466" width="6.85546875" style="357" bestFit="1" customWidth="1"/>
    <col min="8467" max="8703" width="9.140625" style="357"/>
    <col min="8704" max="8704" width="56.42578125" style="357" bestFit="1" customWidth="1"/>
    <col min="8705" max="8708" width="8.42578125" style="357" bestFit="1" customWidth="1"/>
    <col min="8709" max="8709" width="7.140625" style="357" bestFit="1" customWidth="1"/>
    <col min="8710" max="8710" width="7" style="357" bestFit="1" customWidth="1"/>
    <col min="8711" max="8711" width="7.140625" style="357" bestFit="1" customWidth="1"/>
    <col min="8712" max="8712" width="6.85546875" style="357" bestFit="1" customWidth="1"/>
    <col min="8713" max="8713" width="10.42578125" style="357" bestFit="1" customWidth="1"/>
    <col min="8714" max="8714" width="54.85546875" style="357" customWidth="1"/>
    <col min="8715" max="8717" width="9.42578125" style="357" bestFit="1" customWidth="1"/>
    <col min="8718" max="8718" width="10.28515625" style="357" customWidth="1"/>
    <col min="8719" max="8719" width="8.42578125" style="357" customWidth="1"/>
    <col min="8720" max="8720" width="6.85546875" style="357" customWidth="1"/>
    <col min="8721" max="8721" width="8.28515625" style="357" customWidth="1"/>
    <col min="8722" max="8722" width="6.85546875" style="357" bestFit="1" customWidth="1"/>
    <col min="8723" max="8959" width="9.140625" style="357"/>
    <col min="8960" max="8960" width="56.42578125" style="357" bestFit="1" customWidth="1"/>
    <col min="8961" max="8964" width="8.42578125" style="357" bestFit="1" customWidth="1"/>
    <col min="8965" max="8965" width="7.140625" style="357" bestFit="1" customWidth="1"/>
    <col min="8966" max="8966" width="7" style="357" bestFit="1" customWidth="1"/>
    <col min="8967" max="8967" width="7.140625" style="357" bestFit="1" customWidth="1"/>
    <col min="8968" max="8968" width="6.85546875" style="357" bestFit="1" customWidth="1"/>
    <col min="8969" max="8969" width="10.42578125" style="357" bestFit="1" customWidth="1"/>
    <col min="8970" max="8970" width="54.85546875" style="357" customWidth="1"/>
    <col min="8971" max="8973" width="9.42578125" style="357" bestFit="1" customWidth="1"/>
    <col min="8974" max="8974" width="10.28515625" style="357" customWidth="1"/>
    <col min="8975" max="8975" width="8.42578125" style="357" customWidth="1"/>
    <col min="8976" max="8976" width="6.85546875" style="357" customWidth="1"/>
    <col min="8977" max="8977" width="8.28515625" style="357" customWidth="1"/>
    <col min="8978" max="8978" width="6.85546875" style="357" bestFit="1" customWidth="1"/>
    <col min="8979" max="9215" width="9.140625" style="357"/>
    <col min="9216" max="9216" width="56.42578125" style="357" bestFit="1" customWidth="1"/>
    <col min="9217" max="9220" width="8.42578125" style="357" bestFit="1" customWidth="1"/>
    <col min="9221" max="9221" width="7.140625" style="357" bestFit="1" customWidth="1"/>
    <col min="9222" max="9222" width="7" style="357" bestFit="1" customWidth="1"/>
    <col min="9223" max="9223" width="7.140625" style="357" bestFit="1" customWidth="1"/>
    <col min="9224" max="9224" width="6.85546875" style="357" bestFit="1" customWidth="1"/>
    <col min="9225" max="9225" width="10.42578125" style="357" bestFit="1" customWidth="1"/>
    <col min="9226" max="9226" width="54.85546875" style="357" customWidth="1"/>
    <col min="9227" max="9229" width="9.42578125" style="357" bestFit="1" customWidth="1"/>
    <col min="9230" max="9230" width="10.28515625" style="357" customWidth="1"/>
    <col min="9231" max="9231" width="8.42578125" style="357" customWidth="1"/>
    <col min="9232" max="9232" width="6.85546875" style="357" customWidth="1"/>
    <col min="9233" max="9233" width="8.28515625" style="357" customWidth="1"/>
    <col min="9234" max="9234" width="6.85546875" style="357" bestFit="1" customWidth="1"/>
    <col min="9235" max="9471" width="9.140625" style="357"/>
    <col min="9472" max="9472" width="56.42578125" style="357" bestFit="1" customWidth="1"/>
    <col min="9473" max="9476" width="8.42578125" style="357" bestFit="1" customWidth="1"/>
    <col min="9477" max="9477" width="7.140625" style="357" bestFit="1" customWidth="1"/>
    <col min="9478" max="9478" width="7" style="357" bestFit="1" customWidth="1"/>
    <col min="9479" max="9479" width="7.140625" style="357" bestFit="1" customWidth="1"/>
    <col min="9480" max="9480" width="6.85546875" style="357" bestFit="1" customWidth="1"/>
    <col min="9481" max="9481" width="10.42578125" style="357" bestFit="1" customWidth="1"/>
    <col min="9482" max="9482" width="54.85546875" style="357" customWidth="1"/>
    <col min="9483" max="9485" width="9.42578125" style="357" bestFit="1" customWidth="1"/>
    <col min="9486" max="9486" width="10.28515625" style="357" customWidth="1"/>
    <col min="9487" max="9487" width="8.42578125" style="357" customWidth="1"/>
    <col min="9488" max="9488" width="6.85546875" style="357" customWidth="1"/>
    <col min="9489" max="9489" width="8.28515625" style="357" customWidth="1"/>
    <col min="9490" max="9490" width="6.85546875" style="357" bestFit="1" customWidth="1"/>
    <col min="9491" max="9727" width="9.140625" style="357"/>
    <col min="9728" max="9728" width="56.42578125" style="357" bestFit="1" customWidth="1"/>
    <col min="9729" max="9732" width="8.42578125" style="357" bestFit="1" customWidth="1"/>
    <col min="9733" max="9733" width="7.140625" style="357" bestFit="1" customWidth="1"/>
    <col min="9734" max="9734" width="7" style="357" bestFit="1" customWidth="1"/>
    <col min="9735" max="9735" width="7.140625" style="357" bestFit="1" customWidth="1"/>
    <col min="9736" max="9736" width="6.85546875" style="357" bestFit="1" customWidth="1"/>
    <col min="9737" max="9737" width="10.42578125" style="357" bestFit="1" customWidth="1"/>
    <col min="9738" max="9738" width="54.85546875" style="357" customWidth="1"/>
    <col min="9739" max="9741" width="9.42578125" style="357" bestFit="1" customWidth="1"/>
    <col min="9742" max="9742" width="10.28515625" style="357" customWidth="1"/>
    <col min="9743" max="9743" width="8.42578125" style="357" customWidth="1"/>
    <col min="9744" max="9744" width="6.85546875" style="357" customWidth="1"/>
    <col min="9745" max="9745" width="8.28515625" style="357" customWidth="1"/>
    <col min="9746" max="9746" width="6.85546875" style="357" bestFit="1" customWidth="1"/>
    <col min="9747" max="9983" width="9.140625" style="357"/>
    <col min="9984" max="9984" width="56.42578125" style="357" bestFit="1" customWidth="1"/>
    <col min="9985" max="9988" width="8.42578125" style="357" bestFit="1" customWidth="1"/>
    <col min="9989" max="9989" width="7.140625" style="357" bestFit="1" customWidth="1"/>
    <col min="9990" max="9990" width="7" style="357" bestFit="1" customWidth="1"/>
    <col min="9991" max="9991" width="7.140625" style="357" bestFit="1" customWidth="1"/>
    <col min="9992" max="9992" width="6.85546875" style="357" bestFit="1" customWidth="1"/>
    <col min="9993" max="9993" width="10.42578125" style="357" bestFit="1" customWidth="1"/>
    <col min="9994" max="9994" width="54.85546875" style="357" customWidth="1"/>
    <col min="9995" max="9997" width="9.42578125" style="357" bestFit="1" customWidth="1"/>
    <col min="9998" max="9998" width="10.28515625" style="357" customWidth="1"/>
    <col min="9999" max="9999" width="8.42578125" style="357" customWidth="1"/>
    <col min="10000" max="10000" width="6.85546875" style="357" customWidth="1"/>
    <col min="10001" max="10001" width="8.28515625" style="357" customWidth="1"/>
    <col min="10002" max="10002" width="6.85546875" style="357" bestFit="1" customWidth="1"/>
    <col min="10003" max="10239" width="9.140625" style="357"/>
    <col min="10240" max="10240" width="56.42578125" style="357" bestFit="1" customWidth="1"/>
    <col min="10241" max="10244" width="8.42578125" style="357" bestFit="1" customWidth="1"/>
    <col min="10245" max="10245" width="7.140625" style="357" bestFit="1" customWidth="1"/>
    <col min="10246" max="10246" width="7" style="357" bestFit="1" customWidth="1"/>
    <col min="10247" max="10247" width="7.140625" style="357" bestFit="1" customWidth="1"/>
    <col min="10248" max="10248" width="6.85546875" style="357" bestFit="1" customWidth="1"/>
    <col min="10249" max="10249" width="10.42578125" style="357" bestFit="1" customWidth="1"/>
    <col min="10250" max="10250" width="54.85546875" style="357" customWidth="1"/>
    <col min="10251" max="10253" width="9.42578125" style="357" bestFit="1" customWidth="1"/>
    <col min="10254" max="10254" width="10.28515625" style="357" customWidth="1"/>
    <col min="10255" max="10255" width="8.42578125" style="357" customWidth="1"/>
    <col min="10256" max="10256" width="6.85546875" style="357" customWidth="1"/>
    <col min="10257" max="10257" width="8.28515625" style="357" customWidth="1"/>
    <col min="10258" max="10258" width="6.85546875" style="357" bestFit="1" customWidth="1"/>
    <col min="10259" max="10495" width="9.140625" style="357"/>
    <col min="10496" max="10496" width="56.42578125" style="357" bestFit="1" customWidth="1"/>
    <col min="10497" max="10500" width="8.42578125" style="357" bestFit="1" customWidth="1"/>
    <col min="10501" max="10501" width="7.140625" style="357" bestFit="1" customWidth="1"/>
    <col min="10502" max="10502" width="7" style="357" bestFit="1" customWidth="1"/>
    <col min="10503" max="10503" width="7.140625" style="357" bestFit="1" customWidth="1"/>
    <col min="10504" max="10504" width="6.85546875" style="357" bestFit="1" customWidth="1"/>
    <col min="10505" max="10505" width="10.42578125" style="357" bestFit="1" customWidth="1"/>
    <col min="10506" max="10506" width="54.85546875" style="357" customWidth="1"/>
    <col min="10507" max="10509" width="9.42578125" style="357" bestFit="1" customWidth="1"/>
    <col min="10510" max="10510" width="10.28515625" style="357" customWidth="1"/>
    <col min="10511" max="10511" width="8.42578125" style="357" customWidth="1"/>
    <col min="10512" max="10512" width="6.85546875" style="357" customWidth="1"/>
    <col min="10513" max="10513" width="8.28515625" style="357" customWidth="1"/>
    <col min="10514" max="10514" width="6.85546875" style="357" bestFit="1" customWidth="1"/>
    <col min="10515" max="10751" width="9.140625" style="357"/>
    <col min="10752" max="10752" width="56.42578125" style="357" bestFit="1" customWidth="1"/>
    <col min="10753" max="10756" width="8.42578125" style="357" bestFit="1" customWidth="1"/>
    <col min="10757" max="10757" width="7.140625" style="357" bestFit="1" customWidth="1"/>
    <col min="10758" max="10758" width="7" style="357" bestFit="1" customWidth="1"/>
    <col min="10759" max="10759" width="7.140625" style="357" bestFit="1" customWidth="1"/>
    <col min="10760" max="10760" width="6.85546875" style="357" bestFit="1" customWidth="1"/>
    <col min="10761" max="10761" width="10.42578125" style="357" bestFit="1" customWidth="1"/>
    <col min="10762" max="10762" width="54.85546875" style="357" customWidth="1"/>
    <col min="10763" max="10765" width="9.42578125" style="357" bestFit="1" customWidth="1"/>
    <col min="10766" max="10766" width="10.28515625" style="357" customWidth="1"/>
    <col min="10767" max="10767" width="8.42578125" style="357" customWidth="1"/>
    <col min="10768" max="10768" width="6.85546875" style="357" customWidth="1"/>
    <col min="10769" max="10769" width="8.28515625" style="357" customWidth="1"/>
    <col min="10770" max="10770" width="6.85546875" style="357" bestFit="1" customWidth="1"/>
    <col min="10771" max="11007" width="9.140625" style="357"/>
    <col min="11008" max="11008" width="56.42578125" style="357" bestFit="1" customWidth="1"/>
    <col min="11009" max="11012" width="8.42578125" style="357" bestFit="1" customWidth="1"/>
    <col min="11013" max="11013" width="7.140625" style="357" bestFit="1" customWidth="1"/>
    <col min="11014" max="11014" width="7" style="357" bestFit="1" customWidth="1"/>
    <col min="11015" max="11015" width="7.140625" style="357" bestFit="1" customWidth="1"/>
    <col min="11016" max="11016" width="6.85546875" style="357" bestFit="1" customWidth="1"/>
    <col min="11017" max="11017" width="10.42578125" style="357" bestFit="1" customWidth="1"/>
    <col min="11018" max="11018" width="54.85546875" style="357" customWidth="1"/>
    <col min="11019" max="11021" width="9.42578125" style="357" bestFit="1" customWidth="1"/>
    <col min="11022" max="11022" width="10.28515625" style="357" customWidth="1"/>
    <col min="11023" max="11023" width="8.42578125" style="357" customWidth="1"/>
    <col min="11024" max="11024" width="6.85546875" style="357" customWidth="1"/>
    <col min="11025" max="11025" width="8.28515625" style="357" customWidth="1"/>
    <col min="11026" max="11026" width="6.85546875" style="357" bestFit="1" customWidth="1"/>
    <col min="11027" max="11263" width="9.140625" style="357"/>
    <col min="11264" max="11264" width="56.42578125" style="357" bestFit="1" customWidth="1"/>
    <col min="11265" max="11268" width="8.42578125" style="357" bestFit="1" customWidth="1"/>
    <col min="11269" max="11269" width="7.140625" style="357" bestFit="1" customWidth="1"/>
    <col min="11270" max="11270" width="7" style="357" bestFit="1" customWidth="1"/>
    <col min="11271" max="11271" width="7.140625" style="357" bestFit="1" customWidth="1"/>
    <col min="11272" max="11272" width="6.85546875" style="357" bestFit="1" customWidth="1"/>
    <col min="11273" max="11273" width="10.42578125" style="357" bestFit="1" customWidth="1"/>
    <col min="11274" max="11274" width="54.85546875" style="357" customWidth="1"/>
    <col min="11275" max="11277" width="9.42578125" style="357" bestFit="1" customWidth="1"/>
    <col min="11278" max="11278" width="10.28515625" style="357" customWidth="1"/>
    <col min="11279" max="11279" width="8.42578125" style="357" customWidth="1"/>
    <col min="11280" max="11280" width="6.85546875" style="357" customWidth="1"/>
    <col min="11281" max="11281" width="8.28515625" style="357" customWidth="1"/>
    <col min="11282" max="11282" width="6.85546875" style="357" bestFit="1" customWidth="1"/>
    <col min="11283" max="11519" width="9.140625" style="357"/>
    <col min="11520" max="11520" width="56.42578125" style="357" bestFit="1" customWidth="1"/>
    <col min="11521" max="11524" width="8.42578125" style="357" bestFit="1" customWidth="1"/>
    <col min="11525" max="11525" width="7.140625" style="357" bestFit="1" customWidth="1"/>
    <col min="11526" max="11526" width="7" style="357" bestFit="1" customWidth="1"/>
    <col min="11527" max="11527" width="7.140625" style="357" bestFit="1" customWidth="1"/>
    <col min="11528" max="11528" width="6.85546875" style="357" bestFit="1" customWidth="1"/>
    <col min="11529" max="11529" width="10.42578125" style="357" bestFit="1" customWidth="1"/>
    <col min="11530" max="11530" width="54.85546875" style="357" customWidth="1"/>
    <col min="11531" max="11533" width="9.42578125" style="357" bestFit="1" customWidth="1"/>
    <col min="11534" max="11534" width="10.28515625" style="357" customWidth="1"/>
    <col min="11535" max="11535" width="8.42578125" style="357" customWidth="1"/>
    <col min="11536" max="11536" width="6.85546875" style="357" customWidth="1"/>
    <col min="11537" max="11537" width="8.28515625" style="357" customWidth="1"/>
    <col min="11538" max="11538" width="6.85546875" style="357" bestFit="1" customWidth="1"/>
    <col min="11539" max="11775" width="9.140625" style="357"/>
    <col min="11776" max="11776" width="56.42578125" style="357" bestFit="1" customWidth="1"/>
    <col min="11777" max="11780" width="8.42578125" style="357" bestFit="1" customWidth="1"/>
    <col min="11781" max="11781" width="7.140625" style="357" bestFit="1" customWidth="1"/>
    <col min="11782" max="11782" width="7" style="357" bestFit="1" customWidth="1"/>
    <col min="11783" max="11783" width="7.140625" style="357" bestFit="1" customWidth="1"/>
    <col min="11784" max="11784" width="6.85546875" style="357" bestFit="1" customWidth="1"/>
    <col min="11785" max="11785" width="10.42578125" style="357" bestFit="1" customWidth="1"/>
    <col min="11786" max="11786" width="54.85546875" style="357" customWidth="1"/>
    <col min="11787" max="11789" width="9.42578125" style="357" bestFit="1" customWidth="1"/>
    <col min="11790" max="11790" width="10.28515625" style="357" customWidth="1"/>
    <col min="11791" max="11791" width="8.42578125" style="357" customWidth="1"/>
    <col min="11792" max="11792" width="6.85546875" style="357" customWidth="1"/>
    <col min="11793" max="11793" width="8.28515625" style="357" customWidth="1"/>
    <col min="11794" max="11794" width="6.85546875" style="357" bestFit="1" customWidth="1"/>
    <col min="11795" max="12031" width="9.140625" style="357"/>
    <col min="12032" max="12032" width="56.42578125" style="357" bestFit="1" customWidth="1"/>
    <col min="12033" max="12036" width="8.42578125" style="357" bestFit="1" customWidth="1"/>
    <col min="12037" max="12037" width="7.140625" style="357" bestFit="1" customWidth="1"/>
    <col min="12038" max="12038" width="7" style="357" bestFit="1" customWidth="1"/>
    <col min="12039" max="12039" width="7.140625" style="357" bestFit="1" customWidth="1"/>
    <col min="12040" max="12040" width="6.85546875" style="357" bestFit="1" customWidth="1"/>
    <col min="12041" max="12041" width="10.42578125" style="357" bestFit="1" customWidth="1"/>
    <col min="12042" max="12042" width="54.85546875" style="357" customWidth="1"/>
    <col min="12043" max="12045" width="9.42578125" style="357" bestFit="1" customWidth="1"/>
    <col min="12046" max="12046" width="10.28515625" style="357" customWidth="1"/>
    <col min="12047" max="12047" width="8.42578125" style="357" customWidth="1"/>
    <col min="12048" max="12048" width="6.85546875" style="357" customWidth="1"/>
    <col min="12049" max="12049" width="8.28515625" style="357" customWidth="1"/>
    <col min="12050" max="12050" width="6.85546875" style="357" bestFit="1" customWidth="1"/>
    <col min="12051" max="12287" width="9.140625" style="357"/>
    <col min="12288" max="12288" width="56.42578125" style="357" bestFit="1" customWidth="1"/>
    <col min="12289" max="12292" width="8.42578125" style="357" bestFit="1" customWidth="1"/>
    <col min="12293" max="12293" width="7.140625" style="357" bestFit="1" customWidth="1"/>
    <col min="12294" max="12294" width="7" style="357" bestFit="1" customWidth="1"/>
    <col min="12295" max="12295" width="7.140625" style="357" bestFit="1" customWidth="1"/>
    <col min="12296" max="12296" width="6.85546875" style="357" bestFit="1" customWidth="1"/>
    <col min="12297" max="12297" width="10.42578125" style="357" bestFit="1" customWidth="1"/>
    <col min="12298" max="12298" width="54.85546875" style="357" customWidth="1"/>
    <col min="12299" max="12301" width="9.42578125" style="357" bestFit="1" customWidth="1"/>
    <col min="12302" max="12302" width="10.28515625" style="357" customWidth="1"/>
    <col min="12303" max="12303" width="8.42578125" style="357" customWidth="1"/>
    <col min="12304" max="12304" width="6.85546875" style="357" customWidth="1"/>
    <col min="12305" max="12305" width="8.28515625" style="357" customWidth="1"/>
    <col min="12306" max="12306" width="6.85546875" style="357" bestFit="1" customWidth="1"/>
    <col min="12307" max="12543" width="9.140625" style="357"/>
    <col min="12544" max="12544" width="56.42578125" style="357" bestFit="1" customWidth="1"/>
    <col min="12545" max="12548" width="8.42578125" style="357" bestFit="1" customWidth="1"/>
    <col min="12549" max="12549" width="7.140625" style="357" bestFit="1" customWidth="1"/>
    <col min="12550" max="12550" width="7" style="357" bestFit="1" customWidth="1"/>
    <col min="12551" max="12551" width="7.140625" style="357" bestFit="1" customWidth="1"/>
    <col min="12552" max="12552" width="6.85546875" style="357" bestFit="1" customWidth="1"/>
    <col min="12553" max="12553" width="10.42578125" style="357" bestFit="1" customWidth="1"/>
    <col min="12554" max="12554" width="54.85546875" style="357" customWidth="1"/>
    <col min="12555" max="12557" width="9.42578125" style="357" bestFit="1" customWidth="1"/>
    <col min="12558" max="12558" width="10.28515625" style="357" customWidth="1"/>
    <col min="12559" max="12559" width="8.42578125" style="357" customWidth="1"/>
    <col min="12560" max="12560" width="6.85546875" style="357" customWidth="1"/>
    <col min="12561" max="12561" width="8.28515625" style="357" customWidth="1"/>
    <col min="12562" max="12562" width="6.85546875" style="357" bestFit="1" customWidth="1"/>
    <col min="12563" max="12799" width="9.140625" style="357"/>
    <col min="12800" max="12800" width="56.42578125" style="357" bestFit="1" customWidth="1"/>
    <col min="12801" max="12804" width="8.42578125" style="357" bestFit="1" customWidth="1"/>
    <col min="12805" max="12805" width="7.140625" style="357" bestFit="1" customWidth="1"/>
    <col min="12806" max="12806" width="7" style="357" bestFit="1" customWidth="1"/>
    <col min="12807" max="12807" width="7.140625" style="357" bestFit="1" customWidth="1"/>
    <col min="12808" max="12808" width="6.85546875" style="357" bestFit="1" customWidth="1"/>
    <col min="12809" max="12809" width="10.42578125" style="357" bestFit="1" customWidth="1"/>
    <col min="12810" max="12810" width="54.85546875" style="357" customWidth="1"/>
    <col min="12811" max="12813" width="9.42578125" style="357" bestFit="1" customWidth="1"/>
    <col min="12814" max="12814" width="10.28515625" style="357" customWidth="1"/>
    <col min="12815" max="12815" width="8.42578125" style="357" customWidth="1"/>
    <col min="12816" max="12816" width="6.85546875" style="357" customWidth="1"/>
    <col min="12817" max="12817" width="8.28515625" style="357" customWidth="1"/>
    <col min="12818" max="12818" width="6.85546875" style="357" bestFit="1" customWidth="1"/>
    <col min="12819" max="13055" width="9.140625" style="357"/>
    <col min="13056" max="13056" width="56.42578125" style="357" bestFit="1" customWidth="1"/>
    <col min="13057" max="13060" width="8.42578125" style="357" bestFit="1" customWidth="1"/>
    <col min="13061" max="13061" width="7.140625" style="357" bestFit="1" customWidth="1"/>
    <col min="13062" max="13062" width="7" style="357" bestFit="1" customWidth="1"/>
    <col min="13063" max="13063" width="7.140625" style="357" bestFit="1" customWidth="1"/>
    <col min="13064" max="13064" width="6.85546875" style="357" bestFit="1" customWidth="1"/>
    <col min="13065" max="13065" width="10.42578125" style="357" bestFit="1" customWidth="1"/>
    <col min="13066" max="13066" width="54.85546875" style="357" customWidth="1"/>
    <col min="13067" max="13069" width="9.42578125" style="357" bestFit="1" customWidth="1"/>
    <col min="13070" max="13070" width="10.28515625" style="357" customWidth="1"/>
    <col min="13071" max="13071" width="8.42578125" style="357" customWidth="1"/>
    <col min="13072" max="13072" width="6.85546875" style="357" customWidth="1"/>
    <col min="13073" max="13073" width="8.28515625" style="357" customWidth="1"/>
    <col min="13074" max="13074" width="6.85546875" style="357" bestFit="1" customWidth="1"/>
    <col min="13075" max="13311" width="9.140625" style="357"/>
    <col min="13312" max="13312" width="56.42578125" style="357" bestFit="1" customWidth="1"/>
    <col min="13313" max="13316" width="8.42578125" style="357" bestFit="1" customWidth="1"/>
    <col min="13317" max="13317" width="7.140625" style="357" bestFit="1" customWidth="1"/>
    <col min="13318" max="13318" width="7" style="357" bestFit="1" customWidth="1"/>
    <col min="13319" max="13319" width="7.140625" style="357" bestFit="1" customWidth="1"/>
    <col min="13320" max="13320" width="6.85546875" style="357" bestFit="1" customWidth="1"/>
    <col min="13321" max="13321" width="10.42578125" style="357" bestFit="1" customWidth="1"/>
    <col min="13322" max="13322" width="54.85546875" style="357" customWidth="1"/>
    <col min="13323" max="13325" width="9.42578125" style="357" bestFit="1" customWidth="1"/>
    <col min="13326" max="13326" width="10.28515625" style="357" customWidth="1"/>
    <col min="13327" max="13327" width="8.42578125" style="357" customWidth="1"/>
    <col min="13328" max="13328" width="6.85546875" style="357" customWidth="1"/>
    <col min="13329" max="13329" width="8.28515625" style="357" customWidth="1"/>
    <col min="13330" max="13330" width="6.85546875" style="357" bestFit="1" customWidth="1"/>
    <col min="13331" max="13567" width="9.140625" style="357"/>
    <col min="13568" max="13568" width="56.42578125" style="357" bestFit="1" customWidth="1"/>
    <col min="13569" max="13572" width="8.42578125" style="357" bestFit="1" customWidth="1"/>
    <col min="13573" max="13573" width="7.140625" style="357" bestFit="1" customWidth="1"/>
    <col min="13574" max="13574" width="7" style="357" bestFit="1" customWidth="1"/>
    <col min="13575" max="13575" width="7.140625" style="357" bestFit="1" customWidth="1"/>
    <col min="13576" max="13576" width="6.85546875" style="357" bestFit="1" customWidth="1"/>
    <col min="13577" max="13577" width="10.42578125" style="357" bestFit="1" customWidth="1"/>
    <col min="13578" max="13578" width="54.85546875" style="357" customWidth="1"/>
    <col min="13579" max="13581" width="9.42578125" style="357" bestFit="1" customWidth="1"/>
    <col min="13582" max="13582" width="10.28515625" style="357" customWidth="1"/>
    <col min="13583" max="13583" width="8.42578125" style="357" customWidth="1"/>
    <col min="13584" max="13584" width="6.85546875" style="357" customWidth="1"/>
    <col min="13585" max="13585" width="8.28515625" style="357" customWidth="1"/>
    <col min="13586" max="13586" width="6.85546875" style="357" bestFit="1" customWidth="1"/>
    <col min="13587" max="13823" width="9.140625" style="357"/>
    <col min="13824" max="13824" width="56.42578125" style="357" bestFit="1" customWidth="1"/>
    <col min="13825" max="13828" width="8.42578125" style="357" bestFit="1" customWidth="1"/>
    <col min="13829" max="13829" width="7.140625" style="357" bestFit="1" customWidth="1"/>
    <col min="13830" max="13830" width="7" style="357" bestFit="1" customWidth="1"/>
    <col min="13831" max="13831" width="7.140625" style="357" bestFit="1" customWidth="1"/>
    <col min="13832" max="13832" width="6.85546875" style="357" bestFit="1" customWidth="1"/>
    <col min="13833" max="13833" width="10.42578125" style="357" bestFit="1" customWidth="1"/>
    <col min="13834" max="13834" width="54.85546875" style="357" customWidth="1"/>
    <col min="13835" max="13837" width="9.42578125" style="357" bestFit="1" customWidth="1"/>
    <col min="13838" max="13838" width="10.28515625" style="357" customWidth="1"/>
    <col min="13839" max="13839" width="8.42578125" style="357" customWidth="1"/>
    <col min="13840" max="13840" width="6.85546875" style="357" customWidth="1"/>
    <col min="13841" max="13841" width="8.28515625" style="357" customWidth="1"/>
    <col min="13842" max="13842" width="6.85546875" style="357" bestFit="1" customWidth="1"/>
    <col min="13843" max="14079" width="9.140625" style="357"/>
    <col min="14080" max="14080" width="56.42578125" style="357" bestFit="1" customWidth="1"/>
    <col min="14081" max="14084" width="8.42578125" style="357" bestFit="1" customWidth="1"/>
    <col min="14085" max="14085" width="7.140625" style="357" bestFit="1" customWidth="1"/>
    <col min="14086" max="14086" width="7" style="357" bestFit="1" customWidth="1"/>
    <col min="14087" max="14087" width="7.140625" style="357" bestFit="1" customWidth="1"/>
    <col min="14088" max="14088" width="6.85546875" style="357" bestFit="1" customWidth="1"/>
    <col min="14089" max="14089" width="10.42578125" style="357" bestFit="1" customWidth="1"/>
    <col min="14090" max="14090" width="54.85546875" style="357" customWidth="1"/>
    <col min="14091" max="14093" width="9.42578125" style="357" bestFit="1" customWidth="1"/>
    <col min="14094" max="14094" width="10.28515625" style="357" customWidth="1"/>
    <col min="14095" max="14095" width="8.42578125" style="357" customWidth="1"/>
    <col min="14096" max="14096" width="6.85546875" style="357" customWidth="1"/>
    <col min="14097" max="14097" width="8.28515625" style="357" customWidth="1"/>
    <col min="14098" max="14098" width="6.85546875" style="357" bestFit="1" customWidth="1"/>
    <col min="14099" max="14335" width="9.140625" style="357"/>
    <col min="14336" max="14336" width="56.42578125" style="357" bestFit="1" customWidth="1"/>
    <col min="14337" max="14340" width="8.42578125" style="357" bestFit="1" customWidth="1"/>
    <col min="14341" max="14341" width="7.140625" style="357" bestFit="1" customWidth="1"/>
    <col min="14342" max="14342" width="7" style="357" bestFit="1" customWidth="1"/>
    <col min="14343" max="14343" width="7.140625" style="357" bestFit="1" customWidth="1"/>
    <col min="14344" max="14344" width="6.85546875" style="357" bestFit="1" customWidth="1"/>
    <col min="14345" max="14345" width="10.42578125" style="357" bestFit="1" customWidth="1"/>
    <col min="14346" max="14346" width="54.85546875" style="357" customWidth="1"/>
    <col min="14347" max="14349" width="9.42578125" style="357" bestFit="1" customWidth="1"/>
    <col min="14350" max="14350" width="10.28515625" style="357" customWidth="1"/>
    <col min="14351" max="14351" width="8.42578125" style="357" customWidth="1"/>
    <col min="14352" max="14352" width="6.85546875" style="357" customWidth="1"/>
    <col min="14353" max="14353" width="8.28515625" style="357" customWidth="1"/>
    <col min="14354" max="14354" width="6.85546875" style="357" bestFit="1" customWidth="1"/>
    <col min="14355" max="14591" width="9.140625" style="357"/>
    <col min="14592" max="14592" width="56.42578125" style="357" bestFit="1" customWidth="1"/>
    <col min="14593" max="14596" width="8.42578125" style="357" bestFit="1" customWidth="1"/>
    <col min="14597" max="14597" width="7.140625" style="357" bestFit="1" customWidth="1"/>
    <col min="14598" max="14598" width="7" style="357" bestFit="1" customWidth="1"/>
    <col min="14599" max="14599" width="7.140625" style="357" bestFit="1" customWidth="1"/>
    <col min="14600" max="14600" width="6.85546875" style="357" bestFit="1" customWidth="1"/>
    <col min="14601" max="14601" width="10.42578125" style="357" bestFit="1" customWidth="1"/>
    <col min="14602" max="14602" width="54.85546875" style="357" customWidth="1"/>
    <col min="14603" max="14605" width="9.42578125" style="357" bestFit="1" customWidth="1"/>
    <col min="14606" max="14606" width="10.28515625" style="357" customWidth="1"/>
    <col min="14607" max="14607" width="8.42578125" style="357" customWidth="1"/>
    <col min="14608" max="14608" width="6.85546875" style="357" customWidth="1"/>
    <col min="14609" max="14609" width="8.28515625" style="357" customWidth="1"/>
    <col min="14610" max="14610" width="6.85546875" style="357" bestFit="1" customWidth="1"/>
    <col min="14611" max="14847" width="9.140625" style="357"/>
    <col min="14848" max="14848" width="56.42578125" style="357" bestFit="1" customWidth="1"/>
    <col min="14849" max="14852" width="8.42578125" style="357" bestFit="1" customWidth="1"/>
    <col min="14853" max="14853" width="7.140625" style="357" bestFit="1" customWidth="1"/>
    <col min="14854" max="14854" width="7" style="357" bestFit="1" customWidth="1"/>
    <col min="14855" max="14855" width="7.140625" style="357" bestFit="1" customWidth="1"/>
    <col min="14856" max="14856" width="6.85546875" style="357" bestFit="1" customWidth="1"/>
    <col min="14857" max="14857" width="10.42578125" style="357" bestFit="1" customWidth="1"/>
    <col min="14858" max="14858" width="54.85546875" style="357" customWidth="1"/>
    <col min="14859" max="14861" width="9.42578125" style="357" bestFit="1" customWidth="1"/>
    <col min="14862" max="14862" width="10.28515625" style="357" customWidth="1"/>
    <col min="14863" max="14863" width="8.42578125" style="357" customWidth="1"/>
    <col min="14864" max="14864" width="6.85546875" style="357" customWidth="1"/>
    <col min="14865" max="14865" width="8.28515625" style="357" customWidth="1"/>
    <col min="14866" max="14866" width="6.85546875" style="357" bestFit="1" customWidth="1"/>
    <col min="14867" max="15103" width="9.140625" style="357"/>
    <col min="15104" max="15104" width="56.42578125" style="357" bestFit="1" customWidth="1"/>
    <col min="15105" max="15108" width="8.42578125" style="357" bestFit="1" customWidth="1"/>
    <col min="15109" max="15109" width="7.140625" style="357" bestFit="1" customWidth="1"/>
    <col min="15110" max="15110" width="7" style="357" bestFit="1" customWidth="1"/>
    <col min="15111" max="15111" width="7.140625" style="357" bestFit="1" customWidth="1"/>
    <col min="15112" max="15112" width="6.85546875" style="357" bestFit="1" customWidth="1"/>
    <col min="15113" max="15113" width="10.42578125" style="357" bestFit="1" customWidth="1"/>
    <col min="15114" max="15114" width="54.85546875" style="357" customWidth="1"/>
    <col min="15115" max="15117" width="9.42578125" style="357" bestFit="1" customWidth="1"/>
    <col min="15118" max="15118" width="10.28515625" style="357" customWidth="1"/>
    <col min="15119" max="15119" width="8.42578125" style="357" customWidth="1"/>
    <col min="15120" max="15120" width="6.85546875" style="357" customWidth="1"/>
    <col min="15121" max="15121" width="8.28515625" style="357" customWidth="1"/>
    <col min="15122" max="15122" width="6.85546875" style="357" bestFit="1" customWidth="1"/>
    <col min="15123" max="15359" width="9.140625" style="357"/>
    <col min="15360" max="15360" width="56.42578125" style="357" bestFit="1" customWidth="1"/>
    <col min="15361" max="15364" width="8.42578125" style="357" bestFit="1" customWidth="1"/>
    <col min="15365" max="15365" width="7.140625" style="357" bestFit="1" customWidth="1"/>
    <col min="15366" max="15366" width="7" style="357" bestFit="1" customWidth="1"/>
    <col min="15367" max="15367" width="7.140625" style="357" bestFit="1" customWidth="1"/>
    <col min="15368" max="15368" width="6.85546875" style="357" bestFit="1" customWidth="1"/>
    <col min="15369" max="15369" width="10.42578125" style="357" bestFit="1" customWidth="1"/>
    <col min="15370" max="15370" width="54.85546875" style="357" customWidth="1"/>
    <col min="15371" max="15373" width="9.42578125" style="357" bestFit="1" customWidth="1"/>
    <col min="15374" max="15374" width="10.28515625" style="357" customWidth="1"/>
    <col min="15375" max="15375" width="8.42578125" style="357" customWidth="1"/>
    <col min="15376" max="15376" width="6.85546875" style="357" customWidth="1"/>
    <col min="15377" max="15377" width="8.28515625" style="357" customWidth="1"/>
    <col min="15378" max="15378" width="6.85546875" style="357" bestFit="1" customWidth="1"/>
    <col min="15379" max="15615" width="9.140625" style="357"/>
    <col min="15616" max="15616" width="56.42578125" style="357" bestFit="1" customWidth="1"/>
    <col min="15617" max="15620" width="8.42578125" style="357" bestFit="1" customWidth="1"/>
    <col min="15621" max="15621" width="7.140625" style="357" bestFit="1" customWidth="1"/>
    <col min="15622" max="15622" width="7" style="357" bestFit="1" customWidth="1"/>
    <col min="15623" max="15623" width="7.140625" style="357" bestFit="1" customWidth="1"/>
    <col min="15624" max="15624" width="6.85546875" style="357" bestFit="1" customWidth="1"/>
    <col min="15625" max="15625" width="10.42578125" style="357" bestFit="1" customWidth="1"/>
    <col min="15626" max="15626" width="54.85546875" style="357" customWidth="1"/>
    <col min="15627" max="15629" width="9.42578125" style="357" bestFit="1" customWidth="1"/>
    <col min="15630" max="15630" width="10.28515625" style="357" customWidth="1"/>
    <col min="15631" max="15631" width="8.42578125" style="357" customWidth="1"/>
    <col min="15632" max="15632" width="6.85546875" style="357" customWidth="1"/>
    <col min="15633" max="15633" width="8.28515625" style="357" customWidth="1"/>
    <col min="15634" max="15634" width="6.85546875" style="357" bestFit="1" customWidth="1"/>
    <col min="15635" max="15871" width="9.140625" style="357"/>
    <col min="15872" max="15872" width="56.42578125" style="357" bestFit="1" customWidth="1"/>
    <col min="15873" max="15876" width="8.42578125" style="357" bestFit="1" customWidth="1"/>
    <col min="15877" max="15877" width="7.140625" style="357" bestFit="1" customWidth="1"/>
    <col min="15878" max="15878" width="7" style="357" bestFit="1" customWidth="1"/>
    <col min="15879" max="15879" width="7.140625" style="357" bestFit="1" customWidth="1"/>
    <col min="15880" max="15880" width="6.85546875" style="357" bestFit="1" customWidth="1"/>
    <col min="15881" max="15881" width="10.42578125" style="357" bestFit="1" customWidth="1"/>
    <col min="15882" max="15882" width="54.85546875" style="357" customWidth="1"/>
    <col min="15883" max="15885" width="9.42578125" style="357" bestFit="1" customWidth="1"/>
    <col min="15886" max="15886" width="10.28515625" style="357" customWidth="1"/>
    <col min="15887" max="15887" width="8.42578125" style="357" customWidth="1"/>
    <col min="15888" max="15888" width="6.85546875" style="357" customWidth="1"/>
    <col min="15889" max="15889" width="8.28515625" style="357" customWidth="1"/>
    <col min="15890" max="15890" width="6.85546875" style="357" bestFit="1" customWidth="1"/>
    <col min="15891" max="16127" width="9.140625" style="357"/>
    <col min="16128" max="16128" width="56.42578125" style="357" bestFit="1" customWidth="1"/>
    <col min="16129" max="16132" width="8.42578125" style="357" bestFit="1" customWidth="1"/>
    <col min="16133" max="16133" width="7.140625" style="357" bestFit="1" customWidth="1"/>
    <col min="16134" max="16134" width="7" style="357" bestFit="1" customWidth="1"/>
    <col min="16135" max="16135" width="7.140625" style="357" bestFit="1" customWidth="1"/>
    <col min="16136" max="16136" width="6.85546875" style="357" bestFit="1" customWidth="1"/>
    <col min="16137" max="16137" width="10.42578125" style="357" bestFit="1" customWidth="1"/>
    <col min="16138" max="16138" width="54.85546875" style="357" customWidth="1"/>
    <col min="16139" max="16141" width="9.42578125" style="357" bestFit="1" customWidth="1"/>
    <col min="16142" max="16142" width="10.28515625" style="357" customWidth="1"/>
    <col min="16143" max="16143" width="8.42578125" style="357" customWidth="1"/>
    <col min="16144" max="16144" width="6.85546875" style="357" customWidth="1"/>
    <col min="16145" max="16145" width="8.28515625" style="357" customWidth="1"/>
    <col min="16146" max="16146" width="6.85546875" style="357" bestFit="1" customWidth="1"/>
    <col min="16147" max="16383" width="9.140625" style="357"/>
    <col min="16384" max="16384" width="10.28515625" style="357" customWidth="1"/>
  </cols>
  <sheetData>
    <row r="1" spans="1:22" ht="15.75">
      <c r="A1" s="2579" t="s">
        <v>530</v>
      </c>
      <c r="B1" s="2579"/>
      <c r="C1" s="2579"/>
      <c r="D1" s="2579"/>
      <c r="E1" s="2579"/>
      <c r="F1" s="2579"/>
      <c r="G1" s="2579"/>
      <c r="H1" s="2579"/>
      <c r="I1" s="2579"/>
      <c r="J1" s="411"/>
      <c r="K1" s="411"/>
      <c r="L1" s="411"/>
      <c r="M1" s="411"/>
      <c r="N1" s="411"/>
      <c r="O1" s="411"/>
      <c r="P1" s="411"/>
      <c r="Q1" s="411"/>
      <c r="R1" s="411"/>
    </row>
    <row r="2" spans="1:22" ht="15.75">
      <c r="A2" s="2579" t="s">
        <v>529</v>
      </c>
      <c r="B2" s="2579"/>
      <c r="C2" s="2579"/>
      <c r="D2" s="2579"/>
      <c r="E2" s="2579"/>
      <c r="F2" s="2579"/>
      <c r="G2" s="2579"/>
      <c r="H2" s="2579"/>
      <c r="I2" s="2579"/>
      <c r="J2" s="411"/>
      <c r="K2" s="411"/>
      <c r="L2" s="411"/>
      <c r="M2" s="411"/>
      <c r="N2" s="411"/>
      <c r="O2" s="411"/>
      <c r="P2" s="411"/>
      <c r="Q2" s="411"/>
      <c r="R2" s="411"/>
    </row>
    <row r="3" spans="1:22" ht="15.75">
      <c r="A3" s="2579" t="s">
        <v>291</v>
      </c>
      <c r="B3" s="2579"/>
      <c r="C3" s="2579"/>
      <c r="D3" s="2579"/>
      <c r="E3" s="2579"/>
      <c r="F3" s="2579"/>
      <c r="G3" s="2579"/>
      <c r="H3" s="2579"/>
      <c r="I3" s="2579"/>
      <c r="J3" s="411"/>
      <c r="K3" s="411"/>
      <c r="L3" s="411"/>
      <c r="M3" s="411"/>
      <c r="N3" s="411"/>
      <c r="O3" s="411"/>
      <c r="P3" s="411"/>
      <c r="Q3" s="410"/>
      <c r="R3" s="410"/>
      <c r="S3" s="385"/>
      <c r="T3" s="385"/>
    </row>
    <row r="4" spans="1:22" ht="13.5" thickBot="1">
      <c r="A4" s="395"/>
      <c r="B4" s="395"/>
      <c r="C4" s="395"/>
      <c r="D4" s="395"/>
      <c r="E4" s="395"/>
      <c r="F4" s="395"/>
      <c r="G4" s="395"/>
      <c r="H4" s="2578" t="s">
        <v>52</v>
      </c>
      <c r="I4" s="2578"/>
      <c r="K4" s="395"/>
      <c r="L4" s="395"/>
      <c r="M4" s="395"/>
      <c r="N4" s="395"/>
      <c r="O4" s="395"/>
      <c r="P4" s="395"/>
      <c r="Q4" s="2584"/>
      <c r="R4" s="2584"/>
      <c r="S4" s="385"/>
      <c r="T4" s="385"/>
    </row>
    <row r="5" spans="1:22" ht="13.5" customHeight="1" thickTop="1">
      <c r="A5" s="2585" t="s">
        <v>46</v>
      </c>
      <c r="B5" s="2580">
        <v>2018</v>
      </c>
      <c r="C5" s="2581"/>
      <c r="D5" s="2582">
        <v>2019</v>
      </c>
      <c r="E5" s="2583"/>
      <c r="F5" s="2587" t="s">
        <v>289</v>
      </c>
      <c r="G5" s="2588"/>
      <c r="H5" s="2588"/>
      <c r="I5" s="2589"/>
      <c r="Q5" s="385"/>
      <c r="R5" s="385"/>
      <c r="S5" s="385"/>
      <c r="T5" s="385"/>
    </row>
    <row r="6" spans="1:22">
      <c r="A6" s="2586"/>
      <c r="B6" s="2592" t="s">
        <v>288</v>
      </c>
      <c r="C6" s="2592" t="s">
        <v>287</v>
      </c>
      <c r="D6" s="2592" t="s">
        <v>286</v>
      </c>
      <c r="E6" s="2592" t="s">
        <v>285</v>
      </c>
      <c r="F6" s="2590" t="s">
        <v>44</v>
      </c>
      <c r="G6" s="2591"/>
      <c r="H6" s="2590" t="s">
        <v>56</v>
      </c>
      <c r="I6" s="2594"/>
      <c r="Q6" s="385"/>
      <c r="R6" s="385"/>
      <c r="S6" s="385"/>
      <c r="T6" s="385"/>
    </row>
    <row r="7" spans="1:22" ht="15.75" customHeight="1" thickBot="1">
      <c r="A7" s="2586"/>
      <c r="B7" s="2593"/>
      <c r="C7" s="2593"/>
      <c r="D7" s="2593"/>
      <c r="E7" s="2593"/>
      <c r="F7" s="408" t="s">
        <v>2</v>
      </c>
      <c r="G7" s="409" t="s">
        <v>284</v>
      </c>
      <c r="H7" s="408" t="s">
        <v>2</v>
      </c>
      <c r="I7" s="407" t="s">
        <v>284</v>
      </c>
      <c r="Q7" s="385"/>
      <c r="R7" s="385"/>
      <c r="S7" s="385"/>
      <c r="T7" s="385"/>
    </row>
    <row r="8" spans="1:22" s="395" customFormat="1" ht="13.5" thickBot="1">
      <c r="A8" s="400" t="s">
        <v>528</v>
      </c>
      <c r="B8" s="399">
        <v>135756.55206655609</v>
      </c>
      <c r="C8" s="397">
        <v>173064.98697263311</v>
      </c>
      <c r="D8" s="397">
        <v>193457.40529012147</v>
      </c>
      <c r="E8" s="397">
        <v>204323.21554184222</v>
      </c>
      <c r="F8" s="397">
        <v>37308.434906077018</v>
      </c>
      <c r="G8" s="398">
        <v>27.481866869884968</v>
      </c>
      <c r="H8" s="397">
        <v>10865.810251720744</v>
      </c>
      <c r="I8" s="396">
        <v>5.6166421933684365</v>
      </c>
      <c r="J8" s="360"/>
      <c r="Q8" s="360"/>
      <c r="R8" s="360"/>
      <c r="S8" s="360"/>
      <c r="T8" s="360"/>
      <c r="U8" s="360"/>
      <c r="V8" s="360"/>
    </row>
    <row r="9" spans="1:22" s="385" customFormat="1">
      <c r="A9" s="394" t="s">
        <v>527</v>
      </c>
      <c r="B9" s="393">
        <v>15778.509357744011</v>
      </c>
      <c r="C9" s="391">
        <v>21156.917542005616</v>
      </c>
      <c r="D9" s="391">
        <v>29906.543052380999</v>
      </c>
      <c r="E9" s="391">
        <v>32333.254312741097</v>
      </c>
      <c r="F9" s="391">
        <v>5378.4081842616051</v>
      </c>
      <c r="G9" s="392">
        <v>34.086922042619385</v>
      </c>
      <c r="H9" s="391">
        <v>2426.7112603600981</v>
      </c>
      <c r="I9" s="390">
        <v>8.1143155065088557</v>
      </c>
      <c r="J9" s="406"/>
      <c r="Q9" s="360"/>
      <c r="R9" s="360"/>
      <c r="S9" s="360"/>
      <c r="T9" s="360"/>
      <c r="U9" s="360"/>
      <c r="V9" s="360"/>
    </row>
    <row r="10" spans="1:22" s="385" customFormat="1">
      <c r="A10" s="394" t="s">
        <v>526</v>
      </c>
      <c r="B10" s="393">
        <v>3138.66533708</v>
      </c>
      <c r="C10" s="391">
        <v>3339.2843360299989</v>
      </c>
      <c r="D10" s="391">
        <v>3460.4475941804999</v>
      </c>
      <c r="E10" s="391">
        <v>3934.2750819500002</v>
      </c>
      <c r="F10" s="393">
        <v>200.61899894999897</v>
      </c>
      <c r="G10" s="392">
        <v>6.3918569648027903</v>
      </c>
      <c r="H10" s="391">
        <v>473.82748776950029</v>
      </c>
      <c r="I10" s="390">
        <v>13.692664745634204</v>
      </c>
      <c r="Q10" s="360"/>
      <c r="R10" s="360"/>
      <c r="S10" s="360"/>
      <c r="T10" s="360"/>
      <c r="U10" s="360"/>
      <c r="V10" s="360"/>
    </row>
    <row r="11" spans="1:22" s="385" customFormat="1">
      <c r="A11" s="394" t="s">
        <v>525</v>
      </c>
      <c r="B11" s="393">
        <v>47489.253618740273</v>
      </c>
      <c r="C11" s="391">
        <v>54768.610444992686</v>
      </c>
      <c r="D11" s="391">
        <v>66643.426026843983</v>
      </c>
      <c r="E11" s="391">
        <v>75273.779191313501</v>
      </c>
      <c r="F11" s="393">
        <v>7279.3568262524132</v>
      </c>
      <c r="G11" s="392">
        <v>15.328429637352361</v>
      </c>
      <c r="H11" s="391">
        <v>8630.3531644695177</v>
      </c>
      <c r="I11" s="390">
        <v>12.950044256418044</v>
      </c>
      <c r="Q11" s="360"/>
      <c r="R11" s="360"/>
      <c r="S11" s="360"/>
      <c r="T11" s="360"/>
      <c r="U11" s="360"/>
      <c r="V11" s="360"/>
    </row>
    <row r="12" spans="1:22" s="385" customFormat="1">
      <c r="A12" s="394" t="s">
        <v>524</v>
      </c>
      <c r="B12" s="393">
        <v>2550.2065493404002</v>
      </c>
      <c r="C12" s="391">
        <v>2899.974545630399</v>
      </c>
      <c r="D12" s="391">
        <v>3083.9537220100001</v>
      </c>
      <c r="E12" s="391">
        <v>2449.2864393999994</v>
      </c>
      <c r="F12" s="393">
        <v>349.76799628999879</v>
      </c>
      <c r="G12" s="392">
        <v>13.715281077152937</v>
      </c>
      <c r="H12" s="391">
        <v>-634.66728261000071</v>
      </c>
      <c r="I12" s="390">
        <v>-20.5796629852263</v>
      </c>
      <c r="Q12" s="360"/>
      <c r="R12" s="360"/>
      <c r="S12" s="360"/>
      <c r="T12" s="360"/>
      <c r="U12" s="360"/>
      <c r="V12" s="360"/>
    </row>
    <row r="13" spans="1:22" s="385" customFormat="1" ht="13.5" thickBot="1">
      <c r="A13" s="394" t="s">
        <v>523</v>
      </c>
      <c r="B13" s="393">
        <v>66799.917203651436</v>
      </c>
      <c r="C13" s="391">
        <v>90900.200103974392</v>
      </c>
      <c r="D13" s="391">
        <v>90363.034894706012</v>
      </c>
      <c r="E13" s="391">
        <v>90332.62051643763</v>
      </c>
      <c r="F13" s="391">
        <v>24100.282900322956</v>
      </c>
      <c r="G13" s="392">
        <v>36.078312532707116</v>
      </c>
      <c r="H13" s="391">
        <v>-30.414378268382279</v>
      </c>
      <c r="I13" s="390">
        <v>-3.3657986701998349E-2</v>
      </c>
      <c r="Q13" s="360"/>
      <c r="R13" s="360"/>
      <c r="S13" s="360"/>
      <c r="T13" s="360"/>
      <c r="U13" s="360"/>
      <c r="V13" s="360"/>
    </row>
    <row r="14" spans="1:22" s="395" customFormat="1" ht="13.5" thickBot="1">
      <c r="A14" s="400" t="s">
        <v>522</v>
      </c>
      <c r="B14" s="399">
        <v>5033.271656500001</v>
      </c>
      <c r="C14" s="397">
        <v>6889.3257595069999</v>
      </c>
      <c r="D14" s="397">
        <v>7313.2317887099998</v>
      </c>
      <c r="E14" s="397">
        <v>6861.271120243</v>
      </c>
      <c r="F14" s="397">
        <v>1856.054103006999</v>
      </c>
      <c r="G14" s="398">
        <v>36.875698942457795</v>
      </c>
      <c r="H14" s="397">
        <v>-451.96066846699978</v>
      </c>
      <c r="I14" s="396">
        <v>-6.1800402547711712</v>
      </c>
      <c r="Q14" s="360"/>
      <c r="R14" s="360"/>
      <c r="S14" s="360"/>
      <c r="T14" s="360"/>
      <c r="U14" s="360"/>
      <c r="V14" s="360"/>
    </row>
    <row r="15" spans="1:22" s="385" customFormat="1">
      <c r="A15" s="394" t="s">
        <v>521</v>
      </c>
      <c r="B15" s="393">
        <v>2067.7479726500001</v>
      </c>
      <c r="C15" s="391">
        <v>3590.2289921970005</v>
      </c>
      <c r="D15" s="391">
        <v>3901.9291708100004</v>
      </c>
      <c r="E15" s="391">
        <v>3871.6603098629998</v>
      </c>
      <c r="F15" s="391">
        <v>1522.4810195470004</v>
      </c>
      <c r="G15" s="392">
        <v>73.629912333842483</v>
      </c>
      <c r="H15" s="391">
        <v>-30.268860947000576</v>
      </c>
      <c r="I15" s="390">
        <v>-0.77574091230151854</v>
      </c>
      <c r="Q15" s="360"/>
      <c r="R15" s="360"/>
      <c r="S15" s="360"/>
      <c r="T15" s="360"/>
      <c r="U15" s="360"/>
      <c r="V15" s="360"/>
    </row>
    <row r="16" spans="1:22" s="385" customFormat="1">
      <c r="A16" s="394" t="s">
        <v>520</v>
      </c>
      <c r="B16" s="393">
        <v>489.91181279999995</v>
      </c>
      <c r="C16" s="391">
        <v>532.80904416999999</v>
      </c>
      <c r="D16" s="391">
        <v>491.69972703999997</v>
      </c>
      <c r="E16" s="391">
        <v>171.15493451000003</v>
      </c>
      <c r="F16" s="393">
        <v>42.897231370000043</v>
      </c>
      <c r="G16" s="392">
        <v>8.7561128858740691</v>
      </c>
      <c r="H16" s="391">
        <v>-320.54479252999994</v>
      </c>
      <c r="I16" s="390">
        <v>-65.191167475251305</v>
      </c>
      <c r="Q16" s="360"/>
      <c r="R16" s="360"/>
      <c r="S16" s="360"/>
      <c r="T16" s="360"/>
      <c r="U16" s="360"/>
      <c r="V16" s="360"/>
    </row>
    <row r="17" spans="1:22" s="385" customFormat="1">
      <c r="A17" s="394" t="s">
        <v>519</v>
      </c>
      <c r="B17" s="393">
        <v>756.08660152999983</v>
      </c>
      <c r="C17" s="391">
        <v>867.80777671999999</v>
      </c>
      <c r="D17" s="391">
        <v>1150.1344009900001</v>
      </c>
      <c r="E17" s="391">
        <v>1012.6028142899997</v>
      </c>
      <c r="F17" s="393">
        <v>111.72117519000017</v>
      </c>
      <c r="G17" s="392">
        <v>14.776240574019392</v>
      </c>
      <c r="H17" s="391">
        <v>-137.53158670000039</v>
      </c>
      <c r="I17" s="390">
        <v>-11.957870887230001</v>
      </c>
      <c r="Q17" s="360"/>
      <c r="R17" s="360"/>
      <c r="S17" s="360"/>
      <c r="T17" s="360"/>
      <c r="U17" s="360"/>
      <c r="V17" s="360"/>
    </row>
    <row r="18" spans="1:22" s="385" customFormat="1">
      <c r="A18" s="394" t="s">
        <v>518</v>
      </c>
      <c r="B18" s="393">
        <v>15.38632142</v>
      </c>
      <c r="C18" s="391">
        <v>23.704721419999998</v>
      </c>
      <c r="D18" s="391">
        <v>25.34264945</v>
      </c>
      <c r="E18" s="391">
        <v>25.47732495</v>
      </c>
      <c r="F18" s="393">
        <v>8.3183999999999987</v>
      </c>
      <c r="G18" s="392">
        <v>54.063604762521592</v>
      </c>
      <c r="H18" s="391">
        <v>0.13467550000000017</v>
      </c>
      <c r="I18" s="390">
        <v>0.53141839122112844</v>
      </c>
      <c r="J18" s="406"/>
      <c r="Q18" s="360"/>
      <c r="R18" s="360"/>
      <c r="S18" s="360"/>
      <c r="T18" s="360"/>
      <c r="U18" s="360"/>
      <c r="V18" s="360"/>
    </row>
    <row r="19" spans="1:22" s="385" customFormat="1">
      <c r="A19" s="394" t="s">
        <v>517</v>
      </c>
      <c r="B19" s="393">
        <v>43.687589719999998</v>
      </c>
      <c r="C19" s="391">
        <v>45.628575999999995</v>
      </c>
      <c r="D19" s="391">
        <v>60.080641589999999</v>
      </c>
      <c r="E19" s="391">
        <v>58.243703459999999</v>
      </c>
      <c r="F19" s="393">
        <v>1.9409862799999971</v>
      </c>
      <c r="G19" s="392">
        <v>4.4428779258367319</v>
      </c>
      <c r="H19" s="391">
        <v>-1.8369381300000001</v>
      </c>
      <c r="I19" s="390">
        <v>-3.0574542504648377</v>
      </c>
      <c r="Q19" s="360"/>
      <c r="R19" s="360"/>
      <c r="S19" s="360"/>
      <c r="T19" s="360"/>
      <c r="U19" s="360"/>
      <c r="V19" s="360"/>
    </row>
    <row r="20" spans="1:22" s="385" customFormat="1">
      <c r="A20" s="394" t="s">
        <v>516</v>
      </c>
      <c r="B20" s="393">
        <v>462.23969855000007</v>
      </c>
      <c r="C20" s="391">
        <v>545.63807673999997</v>
      </c>
      <c r="D20" s="391">
        <v>326.84359206000005</v>
      </c>
      <c r="E20" s="391">
        <v>356.13622042999998</v>
      </c>
      <c r="F20" s="393">
        <v>83.398378189999903</v>
      </c>
      <c r="G20" s="392">
        <v>18.042236192956235</v>
      </c>
      <c r="H20" s="391">
        <v>29.292628369999932</v>
      </c>
      <c r="I20" s="390">
        <v>8.9622770895941457</v>
      </c>
      <c r="Q20" s="360"/>
      <c r="R20" s="360"/>
      <c r="S20" s="360"/>
      <c r="T20" s="360"/>
      <c r="U20" s="360"/>
      <c r="V20" s="360"/>
    </row>
    <row r="21" spans="1:22" s="385" customFormat="1" ht="13.5" thickBot="1">
      <c r="A21" s="394" t="s">
        <v>515</v>
      </c>
      <c r="B21" s="393">
        <v>1198.2116598300001</v>
      </c>
      <c r="C21" s="391">
        <v>1283.5085722599999</v>
      </c>
      <c r="D21" s="391">
        <v>1357.2016067699999</v>
      </c>
      <c r="E21" s="391">
        <v>1365.99581274</v>
      </c>
      <c r="F21" s="391">
        <v>85.296912429999793</v>
      </c>
      <c r="G21" s="392">
        <v>7.1186848942950149</v>
      </c>
      <c r="H21" s="391">
        <v>8.7942059700001209</v>
      </c>
      <c r="I21" s="390">
        <v>0.64796607417297614</v>
      </c>
      <c r="J21" s="406"/>
      <c r="Q21" s="360"/>
      <c r="R21" s="360"/>
      <c r="S21" s="360"/>
      <c r="T21" s="360"/>
      <c r="U21" s="360"/>
      <c r="V21" s="360"/>
    </row>
    <row r="22" spans="1:22" s="395" customFormat="1" ht="13.5" thickBot="1">
      <c r="A22" s="400" t="s">
        <v>514</v>
      </c>
      <c r="B22" s="399">
        <v>397853.51072557527</v>
      </c>
      <c r="C22" s="397">
        <v>450435.53377178463</v>
      </c>
      <c r="D22" s="397">
        <v>478560.9280543428</v>
      </c>
      <c r="E22" s="397">
        <v>510880.6968274932</v>
      </c>
      <c r="F22" s="397">
        <v>52582.02304620936</v>
      </c>
      <c r="G22" s="398">
        <v>13.216428064267733</v>
      </c>
      <c r="H22" s="397">
        <v>32319.768773150397</v>
      </c>
      <c r="I22" s="396">
        <v>6.7535327015832634</v>
      </c>
      <c r="J22" s="360"/>
      <c r="Q22" s="360"/>
      <c r="R22" s="360"/>
      <c r="S22" s="360"/>
      <c r="T22" s="360"/>
      <c r="U22" s="360"/>
      <c r="V22" s="360"/>
    </row>
    <row r="23" spans="1:22" s="385" customFormat="1">
      <c r="A23" s="394" t="s">
        <v>513</v>
      </c>
      <c r="B23" s="393">
        <v>59861.908370494479</v>
      </c>
      <c r="C23" s="391">
        <v>50710.794934710502</v>
      </c>
      <c r="D23" s="391">
        <v>53015.268741520995</v>
      </c>
      <c r="E23" s="391">
        <v>58377.471644635596</v>
      </c>
      <c r="F23" s="391">
        <v>-9151.1134357839765</v>
      </c>
      <c r="G23" s="392">
        <v>-15.287039262340821</v>
      </c>
      <c r="H23" s="391">
        <v>5362.2029031146012</v>
      </c>
      <c r="I23" s="390">
        <v>10.11445010164587</v>
      </c>
      <c r="J23" s="406"/>
      <c r="Q23" s="360"/>
      <c r="R23" s="360"/>
      <c r="S23" s="360"/>
      <c r="T23" s="360"/>
      <c r="U23" s="360"/>
      <c r="V23" s="360"/>
    </row>
    <row r="24" spans="1:22" s="385" customFormat="1">
      <c r="A24" s="394" t="s">
        <v>512</v>
      </c>
      <c r="B24" s="393">
        <v>18835.516992960005</v>
      </c>
      <c r="C24" s="391">
        <v>21658.128159629996</v>
      </c>
      <c r="D24" s="391">
        <v>24207.036783809002</v>
      </c>
      <c r="E24" s="391">
        <v>23316.317874440989</v>
      </c>
      <c r="F24" s="393">
        <v>2822.6111666699908</v>
      </c>
      <c r="G24" s="392">
        <v>14.985578403422506</v>
      </c>
      <c r="H24" s="391">
        <v>-890.71890936801356</v>
      </c>
      <c r="I24" s="390">
        <v>-3.6795867140738818</v>
      </c>
      <c r="Q24" s="360"/>
      <c r="R24" s="360"/>
      <c r="S24" s="360"/>
      <c r="T24" s="360"/>
      <c r="U24" s="360"/>
      <c r="V24" s="360"/>
    </row>
    <row r="25" spans="1:22" s="385" customFormat="1">
      <c r="A25" s="394" t="s">
        <v>511</v>
      </c>
      <c r="B25" s="393">
        <v>17509.714635689994</v>
      </c>
      <c r="C25" s="391">
        <v>18586.63573048</v>
      </c>
      <c r="D25" s="391">
        <v>22329.973807810005</v>
      </c>
      <c r="E25" s="391">
        <v>24566.76641488</v>
      </c>
      <c r="F25" s="393">
        <v>1076.9210947900065</v>
      </c>
      <c r="G25" s="392">
        <v>6.1504205933483451</v>
      </c>
      <c r="H25" s="391">
        <v>2236.7926070699941</v>
      </c>
      <c r="I25" s="405">
        <v>10.016996107212925</v>
      </c>
      <c r="Q25" s="360"/>
      <c r="R25" s="360"/>
      <c r="S25" s="360"/>
      <c r="T25" s="360"/>
      <c r="U25" s="360"/>
      <c r="V25" s="360"/>
    </row>
    <row r="26" spans="1:22" s="385" customFormat="1">
      <c r="A26" s="394" t="s">
        <v>510</v>
      </c>
      <c r="B26" s="393">
        <v>13306.068931359998</v>
      </c>
      <c r="C26" s="391">
        <v>14101.67138476</v>
      </c>
      <c r="D26" s="391">
        <v>16634.803413760004</v>
      </c>
      <c r="E26" s="391">
        <v>16629.085745780001</v>
      </c>
      <c r="F26" s="393">
        <v>795.60245340000256</v>
      </c>
      <c r="G26" s="392">
        <v>5.9792449408172796</v>
      </c>
      <c r="H26" s="391">
        <v>-5.7176679800031707</v>
      </c>
      <c r="I26" s="390">
        <v>-3.4371719567624227E-2</v>
      </c>
      <c r="Q26" s="360"/>
      <c r="R26" s="360"/>
      <c r="S26" s="360"/>
      <c r="T26" s="360"/>
      <c r="U26" s="360"/>
      <c r="V26" s="360"/>
    </row>
    <row r="27" spans="1:22" s="385" customFormat="1">
      <c r="A27" s="394" t="s">
        <v>509</v>
      </c>
      <c r="B27" s="393">
        <v>4203.6457043299997</v>
      </c>
      <c r="C27" s="391">
        <v>4484.96434572</v>
      </c>
      <c r="D27" s="391">
        <v>5695.1703940500001</v>
      </c>
      <c r="E27" s="391">
        <v>7937.6806691000002</v>
      </c>
      <c r="F27" s="393">
        <v>281.31864139000027</v>
      </c>
      <c r="G27" s="392">
        <v>6.6922538476595612</v>
      </c>
      <c r="H27" s="391">
        <v>2242.51027505</v>
      </c>
      <c r="I27" s="390">
        <v>39.37564848617788</v>
      </c>
      <c r="Q27" s="360"/>
      <c r="R27" s="360"/>
      <c r="S27" s="360"/>
      <c r="T27" s="360"/>
      <c r="U27" s="360"/>
      <c r="V27" s="360"/>
    </row>
    <row r="28" spans="1:22" s="385" customFormat="1">
      <c r="A28" s="394" t="s">
        <v>508</v>
      </c>
      <c r="B28" s="393">
        <v>1618.48055905</v>
      </c>
      <c r="C28" s="391">
        <v>859.56991430999994</v>
      </c>
      <c r="D28" s="391">
        <v>469.81117515999989</v>
      </c>
      <c r="E28" s="391">
        <v>565.05145226000002</v>
      </c>
      <c r="F28" s="393">
        <v>-758.91064474000007</v>
      </c>
      <c r="G28" s="392">
        <v>-46.890315765390348</v>
      </c>
      <c r="H28" s="391">
        <v>95.240277100000128</v>
      </c>
      <c r="I28" s="390">
        <v>20.272033134921681</v>
      </c>
      <c r="Q28" s="360"/>
      <c r="R28" s="360"/>
      <c r="S28" s="360"/>
      <c r="T28" s="360"/>
      <c r="U28" s="360"/>
      <c r="V28" s="360"/>
    </row>
    <row r="29" spans="1:22" s="385" customFormat="1">
      <c r="A29" s="394" t="s">
        <v>507</v>
      </c>
      <c r="B29" s="393">
        <v>8764.4006774800018</v>
      </c>
      <c r="C29" s="391">
        <v>9066.8473729100024</v>
      </c>
      <c r="D29" s="391">
        <v>9957.2682199299688</v>
      </c>
      <c r="E29" s="391">
        <v>10472.924083586971</v>
      </c>
      <c r="F29" s="393">
        <v>302.44669543000055</v>
      </c>
      <c r="G29" s="392">
        <v>3.4508542746925395</v>
      </c>
      <c r="H29" s="391">
        <v>515.65586365700256</v>
      </c>
      <c r="I29" s="390">
        <v>5.1786880926325916</v>
      </c>
      <c r="Q29" s="360"/>
      <c r="R29" s="360"/>
      <c r="S29" s="360"/>
      <c r="T29" s="360"/>
      <c r="U29" s="360"/>
      <c r="V29" s="360"/>
    </row>
    <row r="30" spans="1:22" s="385" customFormat="1">
      <c r="A30" s="394" t="s">
        <v>506</v>
      </c>
      <c r="B30" s="393">
        <v>0</v>
      </c>
      <c r="C30" s="391">
        <v>0</v>
      </c>
      <c r="D30" s="391">
        <v>0</v>
      </c>
      <c r="E30" s="391">
        <v>0</v>
      </c>
      <c r="F30" s="404">
        <v>0</v>
      </c>
      <c r="G30" s="403"/>
      <c r="H30" s="402">
        <v>0</v>
      </c>
      <c r="I30" s="401"/>
      <c r="J30" s="406"/>
      <c r="Q30" s="360"/>
      <c r="R30" s="360"/>
      <c r="S30" s="360"/>
      <c r="T30" s="360"/>
      <c r="U30" s="360"/>
      <c r="V30" s="360"/>
    </row>
    <row r="31" spans="1:22" s="385" customFormat="1">
      <c r="A31" s="394" t="s">
        <v>505</v>
      </c>
      <c r="B31" s="393">
        <v>14947.894331798001</v>
      </c>
      <c r="C31" s="391">
        <v>16436.721899137003</v>
      </c>
      <c r="D31" s="391">
        <v>19456.465303053497</v>
      </c>
      <c r="E31" s="391">
        <v>18863.149874471794</v>
      </c>
      <c r="F31" s="393">
        <v>1488.8275673390017</v>
      </c>
      <c r="G31" s="392">
        <v>9.960115681122284</v>
      </c>
      <c r="H31" s="391">
        <v>-593.3154285817036</v>
      </c>
      <c r="I31" s="405">
        <v>-3.0494512715451387</v>
      </c>
      <c r="Q31" s="360"/>
      <c r="R31" s="360"/>
      <c r="S31" s="360"/>
      <c r="T31" s="360"/>
      <c r="U31" s="360"/>
      <c r="V31" s="360"/>
    </row>
    <row r="32" spans="1:22" s="385" customFormat="1">
      <c r="A32" s="394" t="s">
        <v>504</v>
      </c>
      <c r="B32" s="393">
        <v>19097.376396407006</v>
      </c>
      <c r="C32" s="391">
        <v>19986.194164819997</v>
      </c>
      <c r="D32" s="391">
        <v>20619.351432940002</v>
      </c>
      <c r="E32" s="391">
        <v>21518.305412809001</v>
      </c>
      <c r="F32" s="393">
        <v>888.81776841299143</v>
      </c>
      <c r="G32" s="392">
        <v>4.6541354684731164</v>
      </c>
      <c r="H32" s="391">
        <v>898.95397986899843</v>
      </c>
      <c r="I32" s="405">
        <v>4.3597587576537142</v>
      </c>
      <c r="Q32" s="360"/>
      <c r="R32" s="360"/>
      <c r="S32" s="360"/>
      <c r="T32" s="360"/>
      <c r="U32" s="360"/>
      <c r="V32" s="360"/>
    </row>
    <row r="33" spans="1:22" s="385" customFormat="1">
      <c r="A33" s="394" t="s">
        <v>503</v>
      </c>
      <c r="B33" s="393">
        <v>6788.7956551200004</v>
      </c>
      <c r="C33" s="391">
        <v>8029.2611866931584</v>
      </c>
      <c r="D33" s="391">
        <v>9114.5593185435664</v>
      </c>
      <c r="E33" s="391">
        <v>9740.8339704292339</v>
      </c>
      <c r="F33" s="393">
        <v>1240.4655315731579</v>
      </c>
      <c r="G33" s="392">
        <v>18.272247311459711</v>
      </c>
      <c r="H33" s="391">
        <v>626.27465188566748</v>
      </c>
      <c r="I33" s="405">
        <v>6.8711457131176061</v>
      </c>
      <c r="Q33" s="360"/>
      <c r="R33" s="360"/>
      <c r="S33" s="360"/>
      <c r="T33" s="360"/>
      <c r="U33" s="360"/>
      <c r="V33" s="360"/>
    </row>
    <row r="34" spans="1:22" s="385" customFormat="1">
      <c r="A34" s="394" t="s">
        <v>502</v>
      </c>
      <c r="B34" s="393">
        <v>8673.758967910002</v>
      </c>
      <c r="C34" s="391">
        <v>9049.7493737499972</v>
      </c>
      <c r="D34" s="391">
        <v>9303.1900802499986</v>
      </c>
      <c r="E34" s="391">
        <v>10305.654456669999</v>
      </c>
      <c r="F34" s="393">
        <v>375.99040583999522</v>
      </c>
      <c r="G34" s="392">
        <v>4.3348034829078559</v>
      </c>
      <c r="H34" s="391">
        <v>1002.4643764200009</v>
      </c>
      <c r="I34" s="405">
        <v>10.775490641088377</v>
      </c>
      <c r="Q34" s="360"/>
      <c r="R34" s="360"/>
      <c r="S34" s="360"/>
      <c r="T34" s="360"/>
      <c r="U34" s="360"/>
      <c r="V34" s="360"/>
    </row>
    <row r="35" spans="1:22" s="385" customFormat="1">
      <c r="A35" s="394" t="s">
        <v>501</v>
      </c>
      <c r="B35" s="393">
        <v>0</v>
      </c>
      <c r="C35" s="391">
        <v>0</v>
      </c>
      <c r="D35" s="391">
        <v>0</v>
      </c>
      <c r="E35" s="391">
        <v>0</v>
      </c>
      <c r="F35" s="404">
        <v>0</v>
      </c>
      <c r="G35" s="403"/>
      <c r="H35" s="402">
        <v>0</v>
      </c>
      <c r="I35" s="401"/>
      <c r="Q35" s="360"/>
      <c r="R35" s="360"/>
      <c r="S35" s="360"/>
      <c r="T35" s="360"/>
      <c r="U35" s="360"/>
      <c r="V35" s="360"/>
    </row>
    <row r="36" spans="1:22" s="385" customFormat="1">
      <c r="A36" s="394" t="s">
        <v>500</v>
      </c>
      <c r="B36" s="393">
        <v>12133.181355109999</v>
      </c>
      <c r="C36" s="391">
        <v>14005.550903850004</v>
      </c>
      <c r="D36" s="391">
        <v>16136.587232662498</v>
      </c>
      <c r="E36" s="391">
        <v>18348.986954920001</v>
      </c>
      <c r="F36" s="393">
        <v>1872.3695487400055</v>
      </c>
      <c r="G36" s="392">
        <v>15.431810453829902</v>
      </c>
      <c r="H36" s="391">
        <v>2212.3997222575035</v>
      </c>
      <c r="I36" s="390">
        <v>13.710456184807937</v>
      </c>
      <c r="Q36" s="360"/>
      <c r="R36" s="360"/>
      <c r="S36" s="360"/>
      <c r="T36" s="360"/>
      <c r="U36" s="360"/>
      <c r="V36" s="360"/>
    </row>
    <row r="37" spans="1:22" s="385" customFormat="1">
      <c r="A37" s="394" t="s">
        <v>499</v>
      </c>
      <c r="B37" s="393">
        <v>2736.5721610534993</v>
      </c>
      <c r="C37" s="391">
        <v>3031.0247451100004</v>
      </c>
      <c r="D37" s="391">
        <v>2954.3006574085002</v>
      </c>
      <c r="E37" s="391">
        <v>3696.6044278700001</v>
      </c>
      <c r="F37" s="393">
        <v>294.45258405650111</v>
      </c>
      <c r="G37" s="392">
        <v>10.7599057041911</v>
      </c>
      <c r="H37" s="391">
        <v>742.30377046149988</v>
      </c>
      <c r="I37" s="390">
        <v>25.126209433018428</v>
      </c>
      <c r="Q37" s="360"/>
      <c r="R37" s="360"/>
      <c r="S37" s="360"/>
      <c r="T37" s="360"/>
      <c r="U37" s="360"/>
      <c r="V37" s="360"/>
    </row>
    <row r="38" spans="1:22" s="385" customFormat="1">
      <c r="A38" s="394" t="s">
        <v>498</v>
      </c>
      <c r="B38" s="393">
        <v>1375.7956389400003</v>
      </c>
      <c r="C38" s="391">
        <v>1399.4086457200001</v>
      </c>
      <c r="D38" s="391">
        <v>1111.0565469999999</v>
      </c>
      <c r="E38" s="391">
        <v>1158.91235056</v>
      </c>
      <c r="F38" s="393">
        <v>23.613006779999751</v>
      </c>
      <c r="G38" s="392">
        <v>1.7163164434939406</v>
      </c>
      <c r="H38" s="391">
        <v>47.85580356000014</v>
      </c>
      <c r="I38" s="390">
        <v>4.3072338387471962</v>
      </c>
      <c r="Q38" s="360"/>
      <c r="R38" s="360"/>
      <c r="S38" s="360"/>
      <c r="T38" s="360"/>
      <c r="U38" s="360"/>
      <c r="V38" s="360"/>
    </row>
    <row r="39" spans="1:22" s="385" customFormat="1">
      <c r="A39" s="394" t="s">
        <v>497</v>
      </c>
      <c r="B39" s="393">
        <v>641.86208066000006</v>
      </c>
      <c r="C39" s="391">
        <v>859.40035867000017</v>
      </c>
      <c r="D39" s="391">
        <v>878.02671400999998</v>
      </c>
      <c r="E39" s="391">
        <v>975.93887312000004</v>
      </c>
      <c r="F39" s="393">
        <v>217.53827801000011</v>
      </c>
      <c r="G39" s="392">
        <v>33.891747863702207</v>
      </c>
      <c r="H39" s="391">
        <v>97.912159110000061</v>
      </c>
      <c r="I39" s="390">
        <v>11.1513872582338</v>
      </c>
      <c r="Q39" s="360"/>
      <c r="R39" s="360"/>
      <c r="S39" s="360"/>
      <c r="T39" s="360"/>
      <c r="U39" s="360"/>
      <c r="V39" s="360"/>
    </row>
    <row r="40" spans="1:22" s="385" customFormat="1">
      <c r="A40" s="394" t="s">
        <v>496</v>
      </c>
      <c r="B40" s="393">
        <v>1832.2013552799995</v>
      </c>
      <c r="C40" s="391">
        <v>1669.0692847400001</v>
      </c>
      <c r="D40" s="391">
        <v>1575.8019997039999</v>
      </c>
      <c r="E40" s="391">
        <v>1258.8649777979997</v>
      </c>
      <c r="F40" s="393">
        <v>-163.1320705399994</v>
      </c>
      <c r="G40" s="392">
        <v>-8.9036104066776733</v>
      </c>
      <c r="H40" s="391">
        <v>-316.93702190600015</v>
      </c>
      <c r="I40" s="390">
        <v>-20.112743984684236</v>
      </c>
      <c r="Q40" s="360"/>
      <c r="R40" s="360"/>
      <c r="S40" s="360"/>
      <c r="T40" s="360"/>
      <c r="U40" s="360"/>
      <c r="V40" s="360"/>
    </row>
    <row r="41" spans="1:22" s="385" customFormat="1">
      <c r="A41" s="394" t="s">
        <v>495</v>
      </c>
      <c r="B41" s="393">
        <v>20376.496715492001</v>
      </c>
      <c r="C41" s="391">
        <v>24027.286520239999</v>
      </c>
      <c r="D41" s="391">
        <v>23678.271328060498</v>
      </c>
      <c r="E41" s="391">
        <v>23767.917443930499</v>
      </c>
      <c r="F41" s="393">
        <v>3650.7898047479976</v>
      </c>
      <c r="G41" s="392">
        <v>17.916670641290104</v>
      </c>
      <c r="H41" s="391">
        <v>89.646115870000358</v>
      </c>
      <c r="I41" s="390">
        <v>0.37860076281735611</v>
      </c>
      <c r="Q41" s="360"/>
      <c r="R41" s="360"/>
      <c r="S41" s="360"/>
      <c r="T41" s="360"/>
      <c r="U41" s="360"/>
      <c r="V41" s="360"/>
    </row>
    <row r="42" spans="1:22" s="385" customFormat="1">
      <c r="A42" s="394" t="s">
        <v>494</v>
      </c>
      <c r="B42" s="393">
        <v>65504.004498888979</v>
      </c>
      <c r="C42" s="391">
        <v>80389.353483300016</v>
      </c>
      <c r="D42" s="391">
        <v>88853.098314400006</v>
      </c>
      <c r="E42" s="391">
        <v>98385.740502090484</v>
      </c>
      <c r="F42" s="393">
        <v>14885.348984411037</v>
      </c>
      <c r="G42" s="392">
        <v>22.724334333885661</v>
      </c>
      <c r="H42" s="391">
        <v>9532.6421876904787</v>
      </c>
      <c r="I42" s="390">
        <v>10.728542243918092</v>
      </c>
      <c r="Q42" s="360"/>
      <c r="R42" s="360"/>
      <c r="S42" s="360"/>
      <c r="T42" s="360"/>
      <c r="U42" s="360"/>
      <c r="V42" s="360"/>
    </row>
    <row r="43" spans="1:22" s="385" customFormat="1">
      <c r="A43" s="394" t="s">
        <v>493</v>
      </c>
      <c r="B43" s="393">
        <v>11992.017049499997</v>
      </c>
      <c r="C43" s="391">
        <v>13163.290214320001</v>
      </c>
      <c r="D43" s="391">
        <v>16012.976981079997</v>
      </c>
      <c r="E43" s="391">
        <v>16434.267843550002</v>
      </c>
      <c r="F43" s="393">
        <v>1171.2731648200042</v>
      </c>
      <c r="G43" s="392">
        <v>9.7671072346318937</v>
      </c>
      <c r="H43" s="391">
        <v>421.29086247000487</v>
      </c>
      <c r="I43" s="390">
        <v>2.6309340416074889</v>
      </c>
      <c r="Q43" s="360"/>
      <c r="R43" s="360"/>
      <c r="S43" s="360"/>
      <c r="T43" s="360"/>
      <c r="U43" s="360"/>
      <c r="V43" s="360"/>
    </row>
    <row r="44" spans="1:22" s="385" customFormat="1">
      <c r="A44" s="394" t="s">
        <v>492</v>
      </c>
      <c r="B44" s="393">
        <v>69080.359479692488</v>
      </c>
      <c r="C44" s="391">
        <v>92502.846570987502</v>
      </c>
      <c r="D44" s="391">
        <v>95756.637471704831</v>
      </c>
      <c r="E44" s="391">
        <v>103608.13264696472</v>
      </c>
      <c r="F44" s="393">
        <v>23422.487091295014</v>
      </c>
      <c r="G44" s="392">
        <v>33.906145346826847</v>
      </c>
      <c r="H44" s="391">
        <v>7851.4951752598863</v>
      </c>
      <c r="I44" s="390">
        <v>8.199426569860421</v>
      </c>
      <c r="Q44" s="360"/>
      <c r="R44" s="360"/>
      <c r="S44" s="360"/>
      <c r="T44" s="360"/>
      <c r="U44" s="360"/>
      <c r="V44" s="360"/>
    </row>
    <row r="45" spans="1:22" s="385" customFormat="1">
      <c r="A45" s="394" t="s">
        <v>491</v>
      </c>
      <c r="B45" s="393">
        <v>7063.7332340100011</v>
      </c>
      <c r="C45" s="391">
        <v>8308.1414979499987</v>
      </c>
      <c r="D45" s="391">
        <v>7079.4138167634992</v>
      </c>
      <c r="E45" s="391">
        <v>7478.6889142244991</v>
      </c>
      <c r="F45" s="393">
        <v>1244.4082639399976</v>
      </c>
      <c r="G45" s="392">
        <v>17.616863812870253</v>
      </c>
      <c r="H45" s="391">
        <v>399.27509746099986</v>
      </c>
      <c r="I45" s="390">
        <v>5.6399457327321025</v>
      </c>
      <c r="Q45" s="360"/>
      <c r="R45" s="360"/>
      <c r="S45" s="360"/>
      <c r="T45" s="360"/>
      <c r="U45" s="360"/>
      <c r="V45" s="360"/>
    </row>
    <row r="46" spans="1:22" s="385" customFormat="1" ht="13.5" thickBot="1">
      <c r="A46" s="394" t="s">
        <v>490</v>
      </c>
      <c r="B46" s="393">
        <v>49019.440570038802</v>
      </c>
      <c r="C46" s="391">
        <v>56696.258810456486</v>
      </c>
      <c r="D46" s="391">
        <v>56051.832128531991</v>
      </c>
      <c r="E46" s="391">
        <v>58040.166708281424</v>
      </c>
      <c r="F46" s="391">
        <v>7676.8182404176841</v>
      </c>
      <c r="G46" s="392">
        <v>15.660762650787646</v>
      </c>
      <c r="H46" s="391">
        <v>1988.334579749433</v>
      </c>
      <c r="I46" s="390">
        <v>3.5473141630589335</v>
      </c>
      <c r="Q46" s="360"/>
      <c r="R46" s="360"/>
      <c r="S46" s="360"/>
      <c r="T46" s="360"/>
      <c r="U46" s="360"/>
      <c r="V46" s="360"/>
    </row>
    <row r="47" spans="1:22" s="395" customFormat="1" ht="13.5" thickBot="1">
      <c r="A47" s="400" t="s">
        <v>489</v>
      </c>
      <c r="B47" s="399">
        <v>253154.55392180191</v>
      </c>
      <c r="C47" s="397">
        <v>280397.86061541323</v>
      </c>
      <c r="D47" s="397">
        <v>309417.47532776697</v>
      </c>
      <c r="E47" s="397">
        <v>333318.2690951486</v>
      </c>
      <c r="F47" s="397">
        <v>27243.306693611317</v>
      </c>
      <c r="G47" s="398">
        <v>10.761531353698906</v>
      </c>
      <c r="H47" s="397">
        <v>23900.793767381634</v>
      </c>
      <c r="I47" s="396">
        <v>7.724448576171544</v>
      </c>
      <c r="Q47" s="360"/>
      <c r="R47" s="360"/>
      <c r="S47" s="360"/>
      <c r="T47" s="360"/>
      <c r="U47" s="360"/>
      <c r="V47" s="360"/>
    </row>
    <row r="48" spans="1:22" s="385" customFormat="1">
      <c r="A48" s="394" t="s">
        <v>488</v>
      </c>
      <c r="B48" s="393">
        <v>205848.65890589397</v>
      </c>
      <c r="C48" s="391">
        <v>227397.27536543529</v>
      </c>
      <c r="D48" s="391">
        <v>251593.19650424703</v>
      </c>
      <c r="E48" s="391">
        <v>268183.70294241258</v>
      </c>
      <c r="F48" s="391">
        <v>21548.616459541314</v>
      </c>
      <c r="G48" s="392">
        <v>10.468184040680345</v>
      </c>
      <c r="H48" s="391">
        <v>16590.506438165554</v>
      </c>
      <c r="I48" s="390">
        <v>6.5941792817459977</v>
      </c>
      <c r="Q48" s="360"/>
      <c r="R48" s="360"/>
      <c r="S48" s="360"/>
      <c r="T48" s="360"/>
      <c r="U48" s="360"/>
      <c r="V48" s="360"/>
    </row>
    <row r="49" spans="1:22" s="385" customFormat="1">
      <c r="A49" s="394" t="s">
        <v>487</v>
      </c>
      <c r="B49" s="393">
        <v>16771.58951304794</v>
      </c>
      <c r="C49" s="391">
        <v>17680.56097601794</v>
      </c>
      <c r="D49" s="391">
        <v>16280.446518830002</v>
      </c>
      <c r="E49" s="391">
        <v>16279.47693406</v>
      </c>
      <c r="F49" s="393">
        <v>908.97146296999927</v>
      </c>
      <c r="G49" s="392">
        <v>5.4197096957497015</v>
      </c>
      <c r="H49" s="391">
        <v>-0.96958477000225685</v>
      </c>
      <c r="I49" s="390">
        <v>-5.9555170607933439E-3</v>
      </c>
      <c r="Q49" s="360"/>
      <c r="R49" s="360"/>
      <c r="S49" s="360"/>
      <c r="T49" s="360"/>
      <c r="U49" s="360"/>
      <c r="V49" s="360"/>
    </row>
    <row r="50" spans="1:22" s="385" customFormat="1" ht="13.5" thickBot="1">
      <c r="A50" s="394" t="s">
        <v>486</v>
      </c>
      <c r="B50" s="393">
        <v>30534.305502860017</v>
      </c>
      <c r="C50" s="391">
        <v>35320.024273960022</v>
      </c>
      <c r="D50" s="391">
        <v>41543.83230468999</v>
      </c>
      <c r="E50" s="391">
        <v>48855.089218676025</v>
      </c>
      <c r="F50" s="391">
        <v>4785.7187711000042</v>
      </c>
      <c r="G50" s="392">
        <v>15.673252403437656</v>
      </c>
      <c r="H50" s="391">
        <v>7311.2569139860352</v>
      </c>
      <c r="I50" s="390">
        <v>17.598898581055192</v>
      </c>
      <c r="Q50" s="360"/>
      <c r="R50" s="360"/>
      <c r="S50" s="360"/>
      <c r="T50" s="360"/>
      <c r="U50" s="360"/>
      <c r="V50" s="360"/>
    </row>
    <row r="51" spans="1:22" s="395" customFormat="1" ht="13.5" thickBot="1">
      <c r="A51" s="400" t="s">
        <v>485</v>
      </c>
      <c r="B51" s="399">
        <v>33148.463081229987</v>
      </c>
      <c r="C51" s="397">
        <v>36976.173737240009</v>
      </c>
      <c r="D51" s="397">
        <v>37075.199455862712</v>
      </c>
      <c r="E51" s="397">
        <v>39492.977507751006</v>
      </c>
      <c r="F51" s="397">
        <v>3827.7106560100219</v>
      </c>
      <c r="G51" s="398">
        <v>11.547173836175311</v>
      </c>
      <c r="H51" s="397">
        <v>2417.7780518882937</v>
      </c>
      <c r="I51" s="396">
        <v>6.5212813076477456</v>
      </c>
      <c r="Q51" s="360"/>
      <c r="R51" s="360"/>
      <c r="S51" s="360"/>
      <c r="T51" s="360"/>
      <c r="U51" s="360"/>
      <c r="V51" s="360"/>
    </row>
    <row r="52" spans="1:22" s="385" customFormat="1">
      <c r="A52" s="394" t="s">
        <v>484</v>
      </c>
      <c r="B52" s="393">
        <v>7235.2022272599997</v>
      </c>
      <c r="C52" s="391">
        <v>8269.2654097400009</v>
      </c>
      <c r="D52" s="391">
        <v>7684.3289460500009</v>
      </c>
      <c r="E52" s="391">
        <v>8521.4978516789979</v>
      </c>
      <c r="F52" s="391">
        <v>1034.0631824800012</v>
      </c>
      <c r="G52" s="392">
        <v>14.292111678426506</v>
      </c>
      <c r="H52" s="391">
        <v>837.16890562899698</v>
      </c>
      <c r="I52" s="390">
        <v>10.894495947617253</v>
      </c>
      <c r="Q52" s="360"/>
      <c r="R52" s="360"/>
      <c r="S52" s="360"/>
      <c r="T52" s="360"/>
      <c r="U52" s="360"/>
      <c r="V52" s="360"/>
    </row>
    <row r="53" spans="1:22" s="385" customFormat="1">
      <c r="A53" s="394" t="s">
        <v>483</v>
      </c>
      <c r="B53" s="393">
        <v>185.8</v>
      </c>
      <c r="C53" s="391">
        <v>281.02</v>
      </c>
      <c r="D53" s="391">
        <v>331.40999999999997</v>
      </c>
      <c r="E53" s="391">
        <v>359.15999999999997</v>
      </c>
      <c r="F53" s="393">
        <v>95.21999999999997</v>
      </c>
      <c r="G53" s="392">
        <v>51.248654467168976</v>
      </c>
      <c r="H53" s="391">
        <v>27.75</v>
      </c>
      <c r="I53" s="390">
        <v>8.3733140219064008</v>
      </c>
      <c r="Q53" s="360"/>
      <c r="R53" s="360"/>
      <c r="S53" s="360"/>
      <c r="T53" s="360"/>
      <c r="U53" s="360"/>
      <c r="V53" s="360"/>
    </row>
    <row r="54" spans="1:22" s="385" customFormat="1">
      <c r="A54" s="394" t="s">
        <v>482</v>
      </c>
      <c r="B54" s="393">
        <v>3367.8950056100011</v>
      </c>
      <c r="C54" s="391">
        <v>3642.7452873100005</v>
      </c>
      <c r="D54" s="391">
        <v>3896.0466087799987</v>
      </c>
      <c r="E54" s="391">
        <v>4041.025822730001</v>
      </c>
      <c r="F54" s="393">
        <v>274.85028169999941</v>
      </c>
      <c r="G54" s="392">
        <v>8.1608922262176602</v>
      </c>
      <c r="H54" s="391">
        <v>144.9792139500023</v>
      </c>
      <c r="I54" s="390">
        <v>3.7211878734531063</v>
      </c>
      <c r="Q54" s="360"/>
      <c r="R54" s="360"/>
      <c r="S54" s="360"/>
      <c r="T54" s="360"/>
      <c r="U54" s="360"/>
      <c r="V54" s="360"/>
    </row>
    <row r="55" spans="1:22" s="385" customFormat="1">
      <c r="A55" s="394" t="s">
        <v>481</v>
      </c>
      <c r="B55" s="393">
        <v>2013.98388415</v>
      </c>
      <c r="C55" s="391">
        <v>1912.0211372400001</v>
      </c>
      <c r="D55" s="391">
        <v>2423.6932713400001</v>
      </c>
      <c r="E55" s="391">
        <v>2137.8573991399999</v>
      </c>
      <c r="F55" s="393">
        <v>-101.96274690999985</v>
      </c>
      <c r="G55" s="392">
        <v>-5.0627389678956209</v>
      </c>
      <c r="H55" s="391">
        <v>-285.83587220000027</v>
      </c>
      <c r="I55" s="390">
        <v>-11.79340123521359</v>
      </c>
      <c r="Q55" s="360"/>
      <c r="R55" s="360"/>
      <c r="S55" s="360"/>
      <c r="T55" s="360"/>
      <c r="U55" s="360"/>
      <c r="V55" s="360"/>
    </row>
    <row r="56" spans="1:22" s="385" customFormat="1">
      <c r="A56" s="394" t="s">
        <v>480</v>
      </c>
      <c r="B56" s="393">
        <v>936.90973231999988</v>
      </c>
      <c r="C56" s="391">
        <v>953.64557205000006</v>
      </c>
      <c r="D56" s="391">
        <v>853.30338712000002</v>
      </c>
      <c r="E56" s="391">
        <v>1035.53422613</v>
      </c>
      <c r="F56" s="393">
        <v>16.73583973000018</v>
      </c>
      <c r="G56" s="392">
        <v>1.7862809140170275</v>
      </c>
      <c r="H56" s="391">
        <v>182.23083900999995</v>
      </c>
      <c r="I56" s="390">
        <v>21.3559258946634</v>
      </c>
      <c r="Q56" s="360"/>
      <c r="R56" s="360"/>
      <c r="S56" s="360"/>
      <c r="T56" s="360"/>
      <c r="U56" s="360"/>
      <c r="V56" s="360"/>
    </row>
    <row r="57" spans="1:22" s="385" customFormat="1">
      <c r="A57" s="394" t="s">
        <v>479</v>
      </c>
      <c r="B57" s="393">
        <v>2783.2398805399998</v>
      </c>
      <c r="C57" s="391">
        <v>3036.7047126300008</v>
      </c>
      <c r="D57" s="391">
        <v>3181.9612157300012</v>
      </c>
      <c r="E57" s="391">
        <v>2989.4759389500009</v>
      </c>
      <c r="F57" s="393">
        <v>253.46483209000098</v>
      </c>
      <c r="G57" s="392">
        <v>9.1068266828953366</v>
      </c>
      <c r="H57" s="391">
        <v>-192.48527678000028</v>
      </c>
      <c r="I57" s="390">
        <v>-6.0492653344877603</v>
      </c>
      <c r="Q57" s="360"/>
      <c r="R57" s="360"/>
      <c r="S57" s="360"/>
      <c r="T57" s="360"/>
      <c r="U57" s="360"/>
      <c r="V57" s="360"/>
    </row>
    <row r="58" spans="1:22" s="385" customFormat="1">
      <c r="A58" s="394" t="s">
        <v>478</v>
      </c>
      <c r="B58" s="393">
        <v>4102.4176089500006</v>
      </c>
      <c r="C58" s="391">
        <v>4916.530824800001</v>
      </c>
      <c r="D58" s="391">
        <v>5897.49949689</v>
      </c>
      <c r="E58" s="391">
        <v>7729.0309603299993</v>
      </c>
      <c r="F58" s="393">
        <v>814.11321585000042</v>
      </c>
      <c r="G58" s="392">
        <v>19.844718247939898</v>
      </c>
      <c r="H58" s="391">
        <v>1831.5314634399992</v>
      </c>
      <c r="I58" s="390">
        <v>31.056068159155299</v>
      </c>
      <c r="Q58" s="360"/>
      <c r="R58" s="360"/>
      <c r="S58" s="360"/>
      <c r="T58" s="360"/>
      <c r="U58" s="360"/>
      <c r="V58" s="360"/>
    </row>
    <row r="59" spans="1:22" s="385" customFormat="1">
      <c r="A59" s="394" t="s">
        <v>477</v>
      </c>
      <c r="B59" s="393">
        <v>3180.1308701599996</v>
      </c>
      <c r="C59" s="391">
        <v>4608.6359631300002</v>
      </c>
      <c r="D59" s="391">
        <v>4583.7901259574992</v>
      </c>
      <c r="E59" s="391">
        <v>4654.3507434520016</v>
      </c>
      <c r="F59" s="393">
        <v>1428.5050929700005</v>
      </c>
      <c r="G59" s="392">
        <v>44.919695172737626</v>
      </c>
      <c r="H59" s="391">
        <v>70.560617494502367</v>
      </c>
      <c r="I59" s="390">
        <v>1.5393509640619312</v>
      </c>
      <c r="Q59" s="360"/>
      <c r="R59" s="360"/>
      <c r="S59" s="360"/>
      <c r="T59" s="360"/>
      <c r="U59" s="360"/>
      <c r="V59" s="360"/>
    </row>
    <row r="60" spans="1:22" s="385" customFormat="1">
      <c r="A60" s="394" t="s">
        <v>476</v>
      </c>
      <c r="B60" s="393">
        <v>4096.6909906399987</v>
      </c>
      <c r="C60" s="391">
        <v>3764.67507277</v>
      </c>
      <c r="D60" s="391">
        <v>2799.0652045699994</v>
      </c>
      <c r="E60" s="391">
        <v>2579.0841912499991</v>
      </c>
      <c r="F60" s="393">
        <v>-332.0159178699987</v>
      </c>
      <c r="G60" s="392">
        <v>-8.1044901514070524</v>
      </c>
      <c r="H60" s="391">
        <v>-219.98101332000033</v>
      </c>
      <c r="I60" s="390">
        <v>-7.8590885614540182</v>
      </c>
      <c r="Q60" s="360"/>
      <c r="R60" s="360"/>
      <c r="S60" s="360"/>
      <c r="T60" s="360"/>
      <c r="U60" s="360"/>
      <c r="V60" s="360"/>
    </row>
    <row r="61" spans="1:22" s="385" customFormat="1">
      <c r="A61" s="394" t="s">
        <v>475</v>
      </c>
      <c r="B61" s="393">
        <v>4101.9444468800011</v>
      </c>
      <c r="C61" s="391">
        <v>4007.370477590001</v>
      </c>
      <c r="D61" s="391">
        <v>4144.507941045199</v>
      </c>
      <c r="E61" s="391">
        <v>3952.08175867</v>
      </c>
      <c r="F61" s="393">
        <v>-94.57396929000015</v>
      </c>
      <c r="G61" s="392">
        <v>-2.3055887400409456</v>
      </c>
      <c r="H61" s="391">
        <v>-192.42618237519901</v>
      </c>
      <c r="I61" s="390">
        <v>-4.642919861957636</v>
      </c>
      <c r="Q61" s="360"/>
      <c r="R61" s="360"/>
      <c r="S61" s="360"/>
      <c r="T61" s="360"/>
      <c r="U61" s="360"/>
      <c r="V61" s="360"/>
    </row>
    <row r="62" spans="1:22" s="385" customFormat="1">
      <c r="A62" s="394" t="s">
        <v>474</v>
      </c>
      <c r="B62" s="393">
        <v>978.29568484000015</v>
      </c>
      <c r="C62" s="391">
        <v>1386.1013270800001</v>
      </c>
      <c r="D62" s="391">
        <v>1111.1708121200002</v>
      </c>
      <c r="E62" s="391">
        <v>1236.38304436</v>
      </c>
      <c r="F62" s="393">
        <v>407.80564224</v>
      </c>
      <c r="G62" s="392">
        <v>41.685315448028007</v>
      </c>
      <c r="H62" s="391">
        <v>125.21223223999982</v>
      </c>
      <c r="I62" s="390">
        <v>11.268495435108459</v>
      </c>
      <c r="Q62" s="360"/>
      <c r="R62" s="360"/>
      <c r="S62" s="360"/>
      <c r="T62" s="360"/>
      <c r="U62" s="360"/>
      <c r="V62" s="360"/>
    </row>
    <row r="63" spans="1:22" s="385" customFormat="1">
      <c r="A63" s="394" t="s">
        <v>473</v>
      </c>
      <c r="B63" s="393">
        <v>155.96253782000002</v>
      </c>
      <c r="C63" s="391">
        <v>184.56598788000002</v>
      </c>
      <c r="D63" s="391">
        <v>157.75401626000001</v>
      </c>
      <c r="E63" s="391">
        <v>248.93791514000003</v>
      </c>
      <c r="F63" s="393">
        <v>28.60345006</v>
      </c>
      <c r="G63" s="392">
        <v>18.339949105606312</v>
      </c>
      <c r="H63" s="391">
        <v>91.183898880000015</v>
      </c>
      <c r="I63" s="390">
        <v>57.801316912094705</v>
      </c>
      <c r="Q63" s="360"/>
      <c r="R63" s="360"/>
      <c r="S63" s="360"/>
      <c r="T63" s="360"/>
      <c r="U63" s="360"/>
      <c r="V63" s="360"/>
    </row>
    <row r="64" spans="1:22" s="385" customFormat="1" ht="13.5" thickBot="1">
      <c r="A64" s="389" t="s">
        <v>472</v>
      </c>
      <c r="B64" s="387">
        <v>9.9632109999999958</v>
      </c>
      <c r="C64" s="387">
        <v>12.840824999999993</v>
      </c>
      <c r="D64" s="387">
        <v>10.67153901</v>
      </c>
      <c r="E64" s="387">
        <v>8.5552802399999948</v>
      </c>
      <c r="F64" s="387">
        <v>2.8776139999999977</v>
      </c>
      <c r="G64" s="388">
        <v>28.882395444601134</v>
      </c>
      <c r="H64" s="387">
        <v>-2.1162587700000053</v>
      </c>
      <c r="I64" s="386">
        <v>-19.830867581676067</v>
      </c>
      <c r="Q64" s="360"/>
      <c r="R64" s="360"/>
      <c r="S64" s="360"/>
      <c r="T64" s="360"/>
      <c r="U64" s="360"/>
      <c r="V64" s="360"/>
    </row>
    <row r="65" spans="1:22" ht="14.25" thickTop="1" thickBot="1">
      <c r="A65" s="374" t="s">
        <v>471</v>
      </c>
      <c r="B65" s="373">
        <v>36935.751115149898</v>
      </c>
      <c r="C65" s="371">
        <v>40774.8531962704</v>
      </c>
      <c r="D65" s="371">
        <v>42909.269731320004</v>
      </c>
      <c r="E65" s="371">
        <v>47221.276123418516</v>
      </c>
      <c r="F65" s="371">
        <v>3839.1020811205017</v>
      </c>
      <c r="G65" s="372">
        <v>10.394000298387924</v>
      </c>
      <c r="H65" s="371">
        <v>4312.0063920985122</v>
      </c>
      <c r="I65" s="370">
        <v>10.04912555981144</v>
      </c>
      <c r="Q65" s="360"/>
      <c r="R65" s="360"/>
      <c r="S65" s="360"/>
      <c r="T65" s="360"/>
      <c r="U65" s="360"/>
      <c r="V65" s="360"/>
    </row>
    <row r="66" spans="1:22">
      <c r="A66" s="379" t="s">
        <v>470</v>
      </c>
      <c r="B66" s="378">
        <v>25683.661072491901</v>
      </c>
      <c r="C66" s="376">
        <v>29366.259288891906</v>
      </c>
      <c r="D66" s="376">
        <v>29420.67353136</v>
      </c>
      <c r="E66" s="376">
        <v>33121.970154700008</v>
      </c>
      <c r="F66" s="376">
        <v>3682.5982164000052</v>
      </c>
      <c r="G66" s="377">
        <v>14.33829159326587</v>
      </c>
      <c r="H66" s="376">
        <v>3701.2966233400075</v>
      </c>
      <c r="I66" s="375">
        <v>12.580597855432277</v>
      </c>
      <c r="Q66" s="360"/>
      <c r="R66" s="360"/>
      <c r="S66" s="360"/>
      <c r="T66" s="360"/>
      <c r="U66" s="360"/>
      <c r="V66" s="360"/>
    </row>
    <row r="67" spans="1:22">
      <c r="A67" s="379" t="s">
        <v>469</v>
      </c>
      <c r="B67" s="378">
        <v>80.731090099999989</v>
      </c>
      <c r="C67" s="376">
        <v>76.899513049999996</v>
      </c>
      <c r="D67" s="376">
        <v>29.063619190000004</v>
      </c>
      <c r="E67" s="376">
        <v>38.430466119999998</v>
      </c>
      <c r="F67" s="378">
        <v>-3.8315770499999928</v>
      </c>
      <c r="G67" s="377">
        <v>-4.746098492233779</v>
      </c>
      <c r="H67" s="376">
        <v>9.3668469299999941</v>
      </c>
      <c r="I67" s="375">
        <v>32.228769819633712</v>
      </c>
      <c r="Q67" s="360"/>
      <c r="R67" s="360"/>
      <c r="S67" s="360"/>
      <c r="T67" s="360"/>
      <c r="U67" s="360"/>
      <c r="V67" s="360"/>
    </row>
    <row r="68" spans="1:22">
      <c r="A68" s="379" t="s">
        <v>468</v>
      </c>
      <c r="B68" s="378">
        <v>6654.8503755279999</v>
      </c>
      <c r="C68" s="376">
        <v>6491.6546581950006</v>
      </c>
      <c r="D68" s="376">
        <v>6412.6275241110061</v>
      </c>
      <c r="E68" s="376">
        <v>7123.3705478785059</v>
      </c>
      <c r="F68" s="378">
        <v>-163.19571733299927</v>
      </c>
      <c r="G68" s="377">
        <v>-2.4522822922228542</v>
      </c>
      <c r="H68" s="376">
        <v>710.74302376749984</v>
      </c>
      <c r="I68" s="375">
        <v>11.083491456429655</v>
      </c>
      <c r="Q68" s="360"/>
      <c r="R68" s="360"/>
      <c r="S68" s="360"/>
      <c r="T68" s="360"/>
      <c r="U68" s="360"/>
      <c r="V68" s="360"/>
    </row>
    <row r="69" spans="1:22" ht="13.5" thickBot="1">
      <c r="A69" s="379" t="s">
        <v>467</v>
      </c>
      <c r="B69" s="378">
        <v>4516.5085770300002</v>
      </c>
      <c r="C69" s="376">
        <v>4840.0397361335008</v>
      </c>
      <c r="D69" s="376">
        <v>7046.9050566589995</v>
      </c>
      <c r="E69" s="376">
        <v>6937.5049547200051</v>
      </c>
      <c r="F69" s="376">
        <v>323.53115910350061</v>
      </c>
      <c r="G69" s="377">
        <v>7.1633022186409905</v>
      </c>
      <c r="H69" s="376">
        <v>-109.40010193899434</v>
      </c>
      <c r="I69" s="375">
        <v>-1.5524560223160138</v>
      </c>
      <c r="Q69" s="360"/>
      <c r="R69" s="360"/>
      <c r="S69" s="360"/>
      <c r="T69" s="360"/>
      <c r="U69" s="360"/>
      <c r="V69" s="360"/>
    </row>
    <row r="70" spans="1:22" ht="13.5" thickBot="1">
      <c r="A70" s="374" t="s">
        <v>466</v>
      </c>
      <c r="B70" s="373">
        <v>133168.104986046</v>
      </c>
      <c r="C70" s="371">
        <v>147546.12055500504</v>
      </c>
      <c r="D70" s="371">
        <v>176813.7220456205</v>
      </c>
      <c r="E70" s="371">
        <v>190984.09352699548</v>
      </c>
      <c r="F70" s="371">
        <v>14378.015568959032</v>
      </c>
      <c r="G70" s="372">
        <v>10.796891320534771</v>
      </c>
      <c r="H70" s="371">
        <v>14170.371481374983</v>
      </c>
      <c r="I70" s="370">
        <v>8.0142939798070767</v>
      </c>
      <c r="Q70" s="360"/>
      <c r="R70" s="360"/>
      <c r="S70" s="360"/>
      <c r="T70" s="360"/>
      <c r="U70" s="360"/>
      <c r="V70" s="360"/>
    </row>
    <row r="71" spans="1:22">
      <c r="A71" s="379" t="s">
        <v>465</v>
      </c>
      <c r="B71" s="378">
        <v>16560.525646539998</v>
      </c>
      <c r="C71" s="376">
        <v>18296.453664345005</v>
      </c>
      <c r="D71" s="376">
        <v>17513.111853995997</v>
      </c>
      <c r="E71" s="376">
        <v>17291.480031451014</v>
      </c>
      <c r="F71" s="376">
        <v>1735.9280178050067</v>
      </c>
      <c r="G71" s="377">
        <v>10.482324383028841</v>
      </c>
      <c r="H71" s="376">
        <v>-221.63182254498315</v>
      </c>
      <c r="I71" s="375">
        <v>-1.2655193685319439</v>
      </c>
      <c r="Q71" s="360"/>
      <c r="R71" s="360"/>
      <c r="S71" s="360"/>
      <c r="T71" s="360"/>
      <c r="U71" s="360"/>
      <c r="V71" s="360"/>
    </row>
    <row r="72" spans="1:22">
      <c r="A72" s="379" t="s">
        <v>464</v>
      </c>
      <c r="B72" s="378">
        <v>15524.152952999002</v>
      </c>
      <c r="C72" s="376">
        <v>16090.430574762999</v>
      </c>
      <c r="D72" s="376">
        <v>16327.899103381998</v>
      </c>
      <c r="E72" s="376">
        <v>15644.64021974</v>
      </c>
      <c r="F72" s="378">
        <v>566.27762176399665</v>
      </c>
      <c r="G72" s="377">
        <v>3.6477199334383101</v>
      </c>
      <c r="H72" s="376">
        <v>-683.25888364199818</v>
      </c>
      <c r="I72" s="375">
        <v>-4.1846099079609989</v>
      </c>
      <c r="Q72" s="360"/>
      <c r="R72" s="360"/>
      <c r="S72" s="360"/>
      <c r="T72" s="360"/>
      <c r="U72" s="360"/>
      <c r="V72" s="360"/>
    </row>
    <row r="73" spans="1:22">
      <c r="A73" s="379" t="s">
        <v>463</v>
      </c>
      <c r="B73" s="378">
        <v>0</v>
      </c>
      <c r="C73" s="376">
        <v>0</v>
      </c>
      <c r="D73" s="376">
        <v>0</v>
      </c>
      <c r="E73" s="376">
        <v>0</v>
      </c>
      <c r="F73" s="383">
        <v>0</v>
      </c>
      <c r="G73" s="380"/>
      <c r="H73" s="382">
        <v>0</v>
      </c>
      <c r="I73" s="381"/>
      <c r="Q73" s="360"/>
      <c r="R73" s="360"/>
      <c r="S73" s="360"/>
      <c r="T73" s="360"/>
      <c r="U73" s="360"/>
      <c r="V73" s="360"/>
    </row>
    <row r="74" spans="1:22">
      <c r="A74" s="379" t="s">
        <v>462</v>
      </c>
      <c r="B74" s="378">
        <v>0</v>
      </c>
      <c r="C74" s="376">
        <v>0</v>
      </c>
      <c r="D74" s="376">
        <v>0</v>
      </c>
      <c r="E74" s="376">
        <v>0</v>
      </c>
      <c r="F74" s="383">
        <v>0</v>
      </c>
      <c r="G74" s="380"/>
      <c r="H74" s="382">
        <v>0</v>
      </c>
      <c r="I74" s="381"/>
      <c r="Q74" s="360"/>
      <c r="R74" s="360"/>
      <c r="S74" s="360"/>
      <c r="T74" s="360"/>
      <c r="U74" s="360"/>
      <c r="V74" s="360"/>
    </row>
    <row r="75" spans="1:22">
      <c r="A75" s="379" t="s">
        <v>461</v>
      </c>
      <c r="B75" s="378">
        <v>80767.473512604003</v>
      </c>
      <c r="C75" s="376">
        <v>91427.65638038404</v>
      </c>
      <c r="D75" s="376">
        <v>119882.89545232248</v>
      </c>
      <c r="E75" s="376">
        <v>134593.25679889397</v>
      </c>
      <c r="F75" s="378">
        <v>10660.182867780037</v>
      </c>
      <c r="G75" s="377">
        <v>13.198608801495423</v>
      </c>
      <c r="H75" s="376">
        <v>14710.361346571488</v>
      </c>
      <c r="I75" s="375">
        <v>12.270608989771864</v>
      </c>
      <c r="Q75" s="360"/>
      <c r="R75" s="360"/>
      <c r="S75" s="360"/>
      <c r="T75" s="360"/>
      <c r="U75" s="360"/>
      <c r="V75" s="360"/>
    </row>
    <row r="76" spans="1:22">
      <c r="A76" s="379" t="s">
        <v>460</v>
      </c>
      <c r="B76" s="378">
        <v>6095.5717954199999</v>
      </c>
      <c r="C76" s="376">
        <v>6588.386915869999</v>
      </c>
      <c r="D76" s="376">
        <v>6711.0137528100049</v>
      </c>
      <c r="E76" s="376">
        <v>6394.0012648100028</v>
      </c>
      <c r="F76" s="378">
        <v>492.81512044999909</v>
      </c>
      <c r="G76" s="377">
        <v>8.0848054454921385</v>
      </c>
      <c r="H76" s="376">
        <v>-317.01248800000212</v>
      </c>
      <c r="I76" s="375">
        <v>-4.723764541046636</v>
      </c>
      <c r="Q76" s="360"/>
      <c r="R76" s="360"/>
      <c r="S76" s="360"/>
      <c r="T76" s="360"/>
      <c r="U76" s="360"/>
      <c r="V76" s="360"/>
    </row>
    <row r="77" spans="1:22" ht="13.5" thickBot="1">
      <c r="A77" s="379" t="s">
        <v>459</v>
      </c>
      <c r="B77" s="378">
        <v>14220.381078483004</v>
      </c>
      <c r="C77" s="376">
        <v>15143.193019643004</v>
      </c>
      <c r="D77" s="376">
        <v>16378.801883110002</v>
      </c>
      <c r="E77" s="376">
        <v>17060.715212100491</v>
      </c>
      <c r="F77" s="376">
        <v>922.81194116000006</v>
      </c>
      <c r="G77" s="377">
        <v>6.4893615443000732</v>
      </c>
      <c r="H77" s="376">
        <v>681.91332899048939</v>
      </c>
      <c r="I77" s="375">
        <v>4.1633895681569104</v>
      </c>
      <c r="Q77" s="360"/>
      <c r="R77" s="360"/>
      <c r="S77" s="360"/>
      <c r="T77" s="360"/>
      <c r="U77" s="360"/>
      <c r="V77" s="360"/>
    </row>
    <row r="78" spans="1:22" ht="13.5" thickBot="1">
      <c r="A78" s="374" t="s">
        <v>458</v>
      </c>
      <c r="B78" s="373">
        <v>532019.17145723687</v>
      </c>
      <c r="C78" s="371">
        <v>581032.28346258076</v>
      </c>
      <c r="D78" s="371">
        <v>615449.58777251688</v>
      </c>
      <c r="E78" s="371">
        <v>645600.00906510931</v>
      </c>
      <c r="F78" s="371">
        <v>49013.112005343894</v>
      </c>
      <c r="G78" s="372">
        <v>9.2126589857830918</v>
      </c>
      <c r="H78" s="371">
        <v>30150.421292592422</v>
      </c>
      <c r="I78" s="370">
        <v>4.8989262307762971</v>
      </c>
      <c r="Q78" s="360"/>
      <c r="R78" s="360"/>
      <c r="S78" s="360"/>
      <c r="T78" s="360"/>
      <c r="U78" s="360"/>
      <c r="V78" s="360"/>
    </row>
    <row r="79" spans="1:22">
      <c r="A79" s="379" t="s">
        <v>457</v>
      </c>
      <c r="B79" s="378">
        <v>111321.438182246</v>
      </c>
      <c r="C79" s="376">
        <v>123298.47360709999</v>
      </c>
      <c r="D79" s="376">
        <v>114825.38086647121</v>
      </c>
      <c r="E79" s="376">
        <v>121047.07097160464</v>
      </c>
      <c r="F79" s="376">
        <v>11977.035424853995</v>
      </c>
      <c r="G79" s="377">
        <v>10.758965766545533</v>
      </c>
      <c r="H79" s="376">
        <v>6221.690105133428</v>
      </c>
      <c r="I79" s="375">
        <v>5.4183927439949384</v>
      </c>
      <c r="Q79" s="360"/>
      <c r="R79" s="360"/>
      <c r="S79" s="360"/>
      <c r="T79" s="360"/>
      <c r="U79" s="360"/>
      <c r="V79" s="360"/>
    </row>
    <row r="80" spans="1:22">
      <c r="A80" s="379" t="s">
        <v>456</v>
      </c>
      <c r="B80" s="378">
        <v>80665.265556319966</v>
      </c>
      <c r="C80" s="376">
        <v>78836.226820800002</v>
      </c>
      <c r="D80" s="376">
        <v>85757.158334164516</v>
      </c>
      <c r="E80" s="376">
        <v>87553.363767361487</v>
      </c>
      <c r="F80" s="378">
        <v>-1829.0387355199637</v>
      </c>
      <c r="G80" s="377">
        <v>-2.2674427746635764</v>
      </c>
      <c r="H80" s="376">
        <v>1796.2054331969703</v>
      </c>
      <c r="I80" s="375">
        <v>2.0945253645157056</v>
      </c>
      <c r="Q80" s="360"/>
      <c r="R80" s="360"/>
      <c r="S80" s="360"/>
      <c r="T80" s="360"/>
      <c r="U80" s="360"/>
      <c r="V80" s="360"/>
    </row>
    <row r="81" spans="1:22">
      <c r="A81" s="379" t="s">
        <v>455</v>
      </c>
      <c r="B81" s="378">
        <v>53776.227504030008</v>
      </c>
      <c r="C81" s="376">
        <v>68228.047771640006</v>
      </c>
      <c r="D81" s="376">
        <v>67247.549599310005</v>
      </c>
      <c r="E81" s="376">
        <v>74228.517188320038</v>
      </c>
      <c r="F81" s="378">
        <v>14451.820267609997</v>
      </c>
      <c r="G81" s="377">
        <v>26.873994213385409</v>
      </c>
      <c r="H81" s="376">
        <v>6980.9675890100334</v>
      </c>
      <c r="I81" s="375">
        <v>10.380999204589102</v>
      </c>
      <c r="Q81" s="360"/>
      <c r="R81" s="360"/>
      <c r="S81" s="360"/>
      <c r="T81" s="360"/>
      <c r="U81" s="360"/>
      <c r="V81" s="360"/>
    </row>
    <row r="82" spans="1:22">
      <c r="A82" s="379" t="s">
        <v>454</v>
      </c>
      <c r="B82" s="378">
        <v>221011.48143331238</v>
      </c>
      <c r="C82" s="376">
        <v>240454.94326460332</v>
      </c>
      <c r="D82" s="376">
        <v>276061.50147563813</v>
      </c>
      <c r="E82" s="376">
        <v>285521.87804056314</v>
      </c>
      <c r="F82" s="378">
        <v>19443.461831290944</v>
      </c>
      <c r="G82" s="377">
        <v>8.7974894811778288</v>
      </c>
      <c r="H82" s="376">
        <v>9460.3765649250126</v>
      </c>
      <c r="I82" s="375">
        <v>3.4269090453961293</v>
      </c>
      <c r="Q82" s="360"/>
      <c r="R82" s="360"/>
      <c r="S82" s="360"/>
      <c r="T82" s="360"/>
      <c r="U82" s="360"/>
      <c r="V82" s="360"/>
    </row>
    <row r="83" spans="1:22">
      <c r="A83" s="379" t="s">
        <v>453</v>
      </c>
      <c r="B83" s="378">
        <v>63794.952832188494</v>
      </c>
      <c r="C83" s="376">
        <v>68570.57124894741</v>
      </c>
      <c r="D83" s="376">
        <v>70203.985815102962</v>
      </c>
      <c r="E83" s="376">
        <v>75901.119212129939</v>
      </c>
      <c r="F83" s="378">
        <v>4775.6184167589163</v>
      </c>
      <c r="G83" s="377">
        <v>7.4858875267469775</v>
      </c>
      <c r="H83" s="376">
        <v>5697.133397026977</v>
      </c>
      <c r="I83" s="375">
        <v>8.1151138797611608</v>
      </c>
      <c r="Q83" s="360"/>
      <c r="R83" s="360"/>
      <c r="S83" s="360"/>
      <c r="T83" s="360"/>
      <c r="U83" s="360"/>
      <c r="V83" s="360"/>
    </row>
    <row r="84" spans="1:22" ht="13.5" thickBot="1">
      <c r="A84" s="379" t="s">
        <v>452</v>
      </c>
      <c r="B84" s="378">
        <v>1449.8059491399999</v>
      </c>
      <c r="C84" s="376">
        <v>1644.0207494899996</v>
      </c>
      <c r="D84" s="376">
        <v>1354.01168183</v>
      </c>
      <c r="E84" s="376">
        <v>1348.0598851299999</v>
      </c>
      <c r="F84" s="376">
        <v>194.21480034999968</v>
      </c>
      <c r="G84" s="377">
        <v>13.395916913239637</v>
      </c>
      <c r="H84" s="376">
        <v>-5.951796700000159</v>
      </c>
      <c r="I84" s="375">
        <v>-0.43956760343131396</v>
      </c>
      <c r="Q84" s="360"/>
      <c r="R84" s="360"/>
      <c r="S84" s="360"/>
      <c r="T84" s="360"/>
      <c r="U84" s="360"/>
      <c r="V84" s="360"/>
    </row>
    <row r="85" spans="1:22" ht="13.5" thickBot="1">
      <c r="A85" s="374" t="s">
        <v>451</v>
      </c>
      <c r="B85" s="373">
        <v>203034.79272698998</v>
      </c>
      <c r="C85" s="371">
        <v>210966.97559194997</v>
      </c>
      <c r="D85" s="371">
        <v>233846.70505106996</v>
      </c>
      <c r="E85" s="371">
        <v>243577.21306534996</v>
      </c>
      <c r="F85" s="371">
        <v>7932.182864959992</v>
      </c>
      <c r="G85" s="372">
        <v>3.9068096449981229</v>
      </c>
      <c r="H85" s="371">
        <v>9730.5080142799998</v>
      </c>
      <c r="I85" s="370">
        <v>4.1610626979563161</v>
      </c>
      <c r="Q85" s="360"/>
      <c r="R85" s="360"/>
      <c r="S85" s="360"/>
      <c r="T85" s="360"/>
      <c r="U85" s="360"/>
      <c r="V85" s="360"/>
    </row>
    <row r="86" spans="1:22">
      <c r="A86" s="379" t="s">
        <v>450</v>
      </c>
      <c r="B86" s="378">
        <v>963.81957014</v>
      </c>
      <c r="C86" s="376">
        <v>2021.59453291</v>
      </c>
      <c r="D86" s="376">
        <v>945.47779633999994</v>
      </c>
      <c r="E86" s="376">
        <v>936.37039898</v>
      </c>
      <c r="F86" s="376">
        <v>1057.77496277</v>
      </c>
      <c r="G86" s="377">
        <v>109.74823458049856</v>
      </c>
      <c r="H86" s="376">
        <v>-9.1073973599999363</v>
      </c>
      <c r="I86" s="375">
        <v>-0.96325872434606141</v>
      </c>
      <c r="Q86" s="360"/>
      <c r="R86" s="360"/>
      <c r="S86" s="360"/>
      <c r="T86" s="360"/>
      <c r="U86" s="360"/>
      <c r="V86" s="360"/>
    </row>
    <row r="87" spans="1:22">
      <c r="A87" s="384" t="s">
        <v>449</v>
      </c>
      <c r="B87" s="378">
        <v>325.96860669000006</v>
      </c>
      <c r="C87" s="376">
        <v>287.80539741000001</v>
      </c>
      <c r="D87" s="376">
        <v>53.658914260000003</v>
      </c>
      <c r="E87" s="376">
        <v>2348.4262975499996</v>
      </c>
      <c r="F87" s="378">
        <v>-38.163209280000046</v>
      </c>
      <c r="G87" s="377">
        <v>-11.707633341603875</v>
      </c>
      <c r="H87" s="376">
        <v>2294.7673832899995</v>
      </c>
      <c r="I87" s="375">
        <v>4276.5818409423764</v>
      </c>
      <c r="Q87" s="360"/>
      <c r="R87" s="360"/>
      <c r="S87" s="360"/>
      <c r="T87" s="360"/>
      <c r="U87" s="360"/>
      <c r="V87" s="360"/>
    </row>
    <row r="88" spans="1:22">
      <c r="A88" s="379" t="s">
        <v>448</v>
      </c>
      <c r="B88" s="378">
        <v>1176.3892822599998</v>
      </c>
      <c r="C88" s="376">
        <v>1130.35290433</v>
      </c>
      <c r="D88" s="376">
        <v>893.77847144999998</v>
      </c>
      <c r="E88" s="376">
        <v>890.39099999999996</v>
      </c>
      <c r="F88" s="378">
        <v>-46.036377929999844</v>
      </c>
      <c r="G88" s="377">
        <v>-3.9133625768468288</v>
      </c>
      <c r="H88" s="376">
        <v>-3.3874714500000209</v>
      </c>
      <c r="I88" s="375">
        <v>-0.37900571094584973</v>
      </c>
      <c r="Q88" s="360"/>
      <c r="R88" s="360"/>
      <c r="S88" s="360"/>
      <c r="T88" s="360"/>
      <c r="U88" s="360"/>
      <c r="V88" s="360"/>
    </row>
    <row r="89" spans="1:22">
      <c r="A89" s="379" t="s">
        <v>447</v>
      </c>
      <c r="B89" s="378">
        <v>68702.30944094999</v>
      </c>
      <c r="C89" s="376">
        <v>76465.592070959989</v>
      </c>
      <c r="D89" s="376">
        <v>96996.025859849993</v>
      </c>
      <c r="E89" s="376">
        <v>102485.64702444</v>
      </c>
      <c r="F89" s="378">
        <v>7763.2826300099987</v>
      </c>
      <c r="G89" s="377">
        <v>11.299885976442441</v>
      </c>
      <c r="H89" s="376">
        <v>5489.6211645900039</v>
      </c>
      <c r="I89" s="375">
        <v>5.6596351406417238</v>
      </c>
      <c r="Q89" s="360"/>
      <c r="R89" s="360"/>
      <c r="S89" s="360"/>
      <c r="T89" s="360"/>
      <c r="U89" s="360"/>
      <c r="V89" s="360"/>
    </row>
    <row r="90" spans="1:22">
      <c r="A90" s="379" t="s">
        <v>446</v>
      </c>
      <c r="B90" s="378">
        <v>4872.084484420001</v>
      </c>
      <c r="C90" s="376">
        <v>4162.9145574700005</v>
      </c>
      <c r="D90" s="376">
        <v>3624.3368080900004</v>
      </c>
      <c r="E90" s="376">
        <v>3398.575037080001</v>
      </c>
      <c r="F90" s="378">
        <v>-709.16992695000044</v>
      </c>
      <c r="G90" s="377">
        <v>-14.55578057436793</v>
      </c>
      <c r="H90" s="376">
        <v>-225.76177100999939</v>
      </c>
      <c r="I90" s="375">
        <v>-6.2290505260457349</v>
      </c>
      <c r="Q90" s="360"/>
      <c r="R90" s="360"/>
      <c r="S90" s="360"/>
      <c r="T90" s="360"/>
      <c r="U90" s="360"/>
      <c r="V90" s="360"/>
    </row>
    <row r="91" spans="1:22">
      <c r="A91" s="379" t="s">
        <v>445</v>
      </c>
      <c r="B91" s="378">
        <v>118.39194998999994</v>
      </c>
      <c r="C91" s="376">
        <v>246.29353252999996</v>
      </c>
      <c r="D91" s="376">
        <v>104.39961718000002</v>
      </c>
      <c r="E91" s="376">
        <v>175.23843758999999</v>
      </c>
      <c r="F91" s="378">
        <v>127.90158254000002</v>
      </c>
      <c r="G91" s="377">
        <v>108.03233036604543</v>
      </c>
      <c r="H91" s="376">
        <v>70.838820409999968</v>
      </c>
      <c r="I91" s="375">
        <v>67.853525064046565</v>
      </c>
      <c r="Q91" s="360"/>
      <c r="R91" s="360"/>
      <c r="S91" s="360"/>
      <c r="T91" s="360"/>
      <c r="U91" s="360"/>
      <c r="V91" s="360"/>
    </row>
    <row r="92" spans="1:22">
      <c r="A92" s="379" t="s">
        <v>444</v>
      </c>
      <c r="B92" s="378">
        <v>6072.7159132200022</v>
      </c>
      <c r="C92" s="376">
        <v>6407.4362994299972</v>
      </c>
      <c r="D92" s="376">
        <v>4909.8467945999992</v>
      </c>
      <c r="E92" s="376">
        <v>3770.16144029</v>
      </c>
      <c r="F92" s="378">
        <v>334.72038620999501</v>
      </c>
      <c r="G92" s="377">
        <v>5.5118729575563599</v>
      </c>
      <c r="H92" s="376">
        <v>-1139.6853543099992</v>
      </c>
      <c r="I92" s="375">
        <v>-23.2122386295935</v>
      </c>
      <c r="Q92" s="360"/>
      <c r="R92" s="360"/>
      <c r="S92" s="360"/>
      <c r="T92" s="360"/>
      <c r="U92" s="360"/>
      <c r="V92" s="360"/>
    </row>
    <row r="93" spans="1:22">
      <c r="A93" s="379" t="s">
        <v>443</v>
      </c>
      <c r="B93" s="378">
        <v>0</v>
      </c>
      <c r="C93" s="376">
        <v>0</v>
      </c>
      <c r="D93" s="376">
        <v>0</v>
      </c>
      <c r="E93" s="376">
        <v>0</v>
      </c>
      <c r="F93" s="383">
        <v>0</v>
      </c>
      <c r="G93" s="380"/>
      <c r="H93" s="382">
        <v>0</v>
      </c>
      <c r="I93" s="381"/>
      <c r="Q93" s="360"/>
      <c r="R93" s="360"/>
      <c r="S93" s="360"/>
      <c r="T93" s="360"/>
      <c r="U93" s="360"/>
      <c r="V93" s="360"/>
    </row>
    <row r="94" spans="1:22">
      <c r="A94" s="379" t="s">
        <v>442</v>
      </c>
      <c r="B94" s="378">
        <v>3380.3886541800007</v>
      </c>
      <c r="C94" s="376">
        <v>3035.4270586000007</v>
      </c>
      <c r="D94" s="376">
        <v>2064.5046882500001</v>
      </c>
      <c r="E94" s="376">
        <v>1171.7694052699999</v>
      </c>
      <c r="F94" s="378">
        <v>-344.96159557999999</v>
      </c>
      <c r="G94" s="377">
        <v>-10.204790953650837</v>
      </c>
      <c r="H94" s="376">
        <v>-892.73528298000019</v>
      </c>
      <c r="I94" s="375">
        <v>-43.242104901042246</v>
      </c>
      <c r="Q94" s="360"/>
      <c r="R94" s="360"/>
      <c r="S94" s="360"/>
      <c r="T94" s="360"/>
      <c r="U94" s="360"/>
      <c r="V94" s="360"/>
    </row>
    <row r="95" spans="1:22">
      <c r="A95" s="379" t="s">
        <v>441</v>
      </c>
      <c r="B95" s="378">
        <v>1001.81030577</v>
      </c>
      <c r="C95" s="376">
        <v>661.86255046000008</v>
      </c>
      <c r="D95" s="376">
        <v>553.83554038999989</v>
      </c>
      <c r="E95" s="376">
        <v>384.09600179999995</v>
      </c>
      <c r="F95" s="378">
        <v>-339.94775530999993</v>
      </c>
      <c r="G95" s="377">
        <v>-33.933345799304107</v>
      </c>
      <c r="H95" s="376">
        <v>-169.73953858999994</v>
      </c>
      <c r="I95" s="375">
        <v>-30.648004003223189</v>
      </c>
      <c r="Q95" s="360"/>
      <c r="R95" s="360"/>
      <c r="S95" s="360"/>
      <c r="T95" s="360"/>
      <c r="U95" s="360"/>
      <c r="V95" s="360"/>
    </row>
    <row r="96" spans="1:22">
      <c r="A96" s="379" t="s">
        <v>440</v>
      </c>
      <c r="B96" s="378">
        <v>103153.31243929999</v>
      </c>
      <c r="C96" s="376">
        <v>101230.98516107995</v>
      </c>
      <c r="D96" s="376">
        <v>108045.06577727998</v>
      </c>
      <c r="E96" s="376">
        <v>111103.47789945999</v>
      </c>
      <c r="F96" s="378">
        <v>-1922.3272782200365</v>
      </c>
      <c r="G96" s="377">
        <v>-1.8635633047181299</v>
      </c>
      <c r="H96" s="376">
        <v>3058.412122180016</v>
      </c>
      <c r="I96" s="375">
        <v>2.8306819012767428</v>
      </c>
      <c r="Q96" s="360"/>
      <c r="R96" s="360"/>
      <c r="S96" s="360"/>
      <c r="T96" s="360"/>
      <c r="U96" s="360"/>
      <c r="V96" s="360"/>
    </row>
    <row r="97" spans="1:22" ht="13.5" thickBot="1">
      <c r="A97" s="379" t="s">
        <v>439</v>
      </c>
      <c r="B97" s="378">
        <v>13267.602080069999</v>
      </c>
      <c r="C97" s="376">
        <v>15316.711526770001</v>
      </c>
      <c r="D97" s="376">
        <v>15655.774783379997</v>
      </c>
      <c r="E97" s="376">
        <v>16913.06012288999</v>
      </c>
      <c r="F97" s="376">
        <v>2049.1094467000021</v>
      </c>
      <c r="G97" s="377">
        <v>15.444459626793321</v>
      </c>
      <c r="H97" s="376">
        <v>1257.2853395099937</v>
      </c>
      <c r="I97" s="375">
        <v>8.0308088031817793</v>
      </c>
      <c r="Q97" s="360"/>
      <c r="R97" s="360"/>
      <c r="S97" s="360"/>
      <c r="T97" s="360"/>
      <c r="U97" s="360"/>
      <c r="V97" s="360"/>
    </row>
    <row r="98" spans="1:22" ht="13.5" thickBot="1">
      <c r="A98" s="374" t="s">
        <v>438</v>
      </c>
      <c r="B98" s="373">
        <v>197151.33700549349</v>
      </c>
      <c r="C98" s="371">
        <v>217479.32899793849</v>
      </c>
      <c r="D98" s="371">
        <v>245022.55473451747</v>
      </c>
      <c r="E98" s="371">
        <v>263958.543658979</v>
      </c>
      <c r="F98" s="371">
        <v>20327.991992444993</v>
      </c>
      <c r="G98" s="372">
        <v>10.310856776933026</v>
      </c>
      <c r="H98" s="371">
        <v>18935.988924461533</v>
      </c>
      <c r="I98" s="370">
        <v>7.7282636061723879</v>
      </c>
      <c r="Q98" s="360"/>
      <c r="R98" s="360"/>
      <c r="S98" s="360"/>
      <c r="T98" s="360"/>
      <c r="U98" s="360"/>
      <c r="V98" s="360"/>
    </row>
    <row r="99" spans="1:22">
      <c r="A99" s="379" t="s">
        <v>437</v>
      </c>
      <c r="B99" s="378">
        <v>18326.590206141496</v>
      </c>
      <c r="C99" s="376">
        <v>20674.330949543</v>
      </c>
      <c r="D99" s="376">
        <v>22842.25733667149</v>
      </c>
      <c r="E99" s="376">
        <v>24554.164496709996</v>
      </c>
      <c r="F99" s="376">
        <v>2347.740743401504</v>
      </c>
      <c r="G99" s="377">
        <v>12.810570417047593</v>
      </c>
      <c r="H99" s="376">
        <v>1711.9071600385068</v>
      </c>
      <c r="I99" s="375">
        <v>7.4944745381629669</v>
      </c>
      <c r="Q99" s="360"/>
      <c r="R99" s="360"/>
      <c r="S99" s="360"/>
      <c r="T99" s="360"/>
      <c r="U99" s="360"/>
      <c r="V99" s="360"/>
    </row>
    <row r="100" spans="1:22">
      <c r="A100" s="379" t="s">
        <v>436</v>
      </c>
      <c r="B100" s="378">
        <v>67591.908160480001</v>
      </c>
      <c r="C100" s="376">
        <v>76472.040439210017</v>
      </c>
      <c r="D100" s="376">
        <v>91306.722221442018</v>
      </c>
      <c r="E100" s="376">
        <v>99832.66489887597</v>
      </c>
      <c r="F100" s="378">
        <v>8880.132278730016</v>
      </c>
      <c r="G100" s="377">
        <v>13.137862978577811</v>
      </c>
      <c r="H100" s="376">
        <v>8525.9426774339518</v>
      </c>
      <c r="I100" s="375">
        <v>9.3376943887618395</v>
      </c>
      <c r="Q100" s="360"/>
      <c r="R100" s="360"/>
      <c r="S100" s="360"/>
      <c r="T100" s="360"/>
      <c r="U100" s="360"/>
      <c r="V100" s="360"/>
    </row>
    <row r="101" spans="1:22">
      <c r="A101" s="379" t="s">
        <v>435</v>
      </c>
      <c r="B101" s="378">
        <v>1717.2919963300001</v>
      </c>
      <c r="C101" s="376">
        <v>1555.4308894599999</v>
      </c>
      <c r="D101" s="376">
        <v>1611.9257483000001</v>
      </c>
      <c r="E101" s="376">
        <v>1715.623127810002</v>
      </c>
      <c r="F101" s="378">
        <v>-161.86110687000019</v>
      </c>
      <c r="G101" s="377">
        <v>-9.4253689655522308</v>
      </c>
      <c r="H101" s="376">
        <v>103.69737951000184</v>
      </c>
      <c r="I101" s="375">
        <v>6.4331362421231342</v>
      </c>
      <c r="Q101" s="360"/>
      <c r="R101" s="360"/>
      <c r="S101" s="360"/>
      <c r="T101" s="360"/>
      <c r="U101" s="360"/>
      <c r="V101" s="360"/>
    </row>
    <row r="102" spans="1:22">
      <c r="A102" s="379" t="s">
        <v>434</v>
      </c>
      <c r="B102" s="378">
        <v>3138.9906976400002</v>
      </c>
      <c r="C102" s="376">
        <v>3088.4561187100016</v>
      </c>
      <c r="D102" s="376">
        <v>3212.5911566900004</v>
      </c>
      <c r="E102" s="376">
        <v>3355.7544320299999</v>
      </c>
      <c r="F102" s="378">
        <v>-50.534578929998588</v>
      </c>
      <c r="G102" s="377">
        <v>-1.6098989706465905</v>
      </c>
      <c r="H102" s="376">
        <v>143.16327533999947</v>
      </c>
      <c r="I102" s="375">
        <v>4.4563179177615488</v>
      </c>
      <c r="Q102" s="360"/>
      <c r="R102" s="360"/>
      <c r="S102" s="360"/>
      <c r="T102" s="360"/>
      <c r="U102" s="360"/>
      <c r="V102" s="360"/>
    </row>
    <row r="103" spans="1:22">
      <c r="A103" s="379" t="s">
        <v>433</v>
      </c>
      <c r="B103" s="378">
        <v>28079.15711874</v>
      </c>
      <c r="C103" s="376">
        <v>28621.065599920006</v>
      </c>
      <c r="D103" s="376">
        <v>31296.267515690004</v>
      </c>
      <c r="E103" s="376">
        <v>33249.0727788</v>
      </c>
      <c r="F103" s="378">
        <v>541.90848118000577</v>
      </c>
      <c r="G103" s="377">
        <v>1.9299314394958693</v>
      </c>
      <c r="H103" s="376">
        <v>1952.8052631099963</v>
      </c>
      <c r="I103" s="375">
        <v>6.239738531538884</v>
      </c>
      <c r="Q103" s="360"/>
      <c r="R103" s="360"/>
      <c r="S103" s="360"/>
      <c r="T103" s="360"/>
      <c r="U103" s="360"/>
      <c r="V103" s="360"/>
    </row>
    <row r="104" spans="1:22">
      <c r="A104" s="379" t="s">
        <v>432</v>
      </c>
      <c r="B104" s="378">
        <v>36881.95024387</v>
      </c>
      <c r="C104" s="376">
        <v>39647.600810290001</v>
      </c>
      <c r="D104" s="376">
        <v>44022.315124590001</v>
      </c>
      <c r="E104" s="376">
        <v>44988.270517129989</v>
      </c>
      <c r="F104" s="378">
        <v>2765.6505664200013</v>
      </c>
      <c r="G104" s="377">
        <v>7.4986559770647405</v>
      </c>
      <c r="H104" s="376">
        <v>965.95539253998868</v>
      </c>
      <c r="I104" s="375">
        <v>2.194240329719563</v>
      </c>
      <c r="Q104" s="360"/>
      <c r="R104" s="360"/>
      <c r="S104" s="360"/>
      <c r="T104" s="360"/>
      <c r="U104" s="360"/>
      <c r="V104" s="360"/>
    </row>
    <row r="105" spans="1:22">
      <c r="A105" s="379" t="s">
        <v>431</v>
      </c>
      <c r="B105" s="378">
        <v>5226.3658695300001</v>
      </c>
      <c r="C105" s="376">
        <v>6856.5611585899978</v>
      </c>
      <c r="D105" s="376">
        <v>7973.5186369900002</v>
      </c>
      <c r="E105" s="376">
        <v>8340.7809112199993</v>
      </c>
      <c r="F105" s="378">
        <v>1630.1952890599978</v>
      </c>
      <c r="G105" s="377">
        <v>31.191755987925106</v>
      </c>
      <c r="H105" s="376">
        <v>367.26227422999909</v>
      </c>
      <c r="I105" s="375">
        <v>4.6060251558983047</v>
      </c>
      <c r="Q105" s="360"/>
      <c r="R105" s="360"/>
      <c r="S105" s="360"/>
      <c r="T105" s="360"/>
      <c r="U105" s="360"/>
      <c r="V105" s="360"/>
    </row>
    <row r="106" spans="1:22" ht="13.5" thickBot="1">
      <c r="A106" s="379" t="s">
        <v>430</v>
      </c>
      <c r="B106" s="378">
        <v>36189.082712762</v>
      </c>
      <c r="C106" s="376">
        <v>40563.843032215504</v>
      </c>
      <c r="D106" s="376">
        <v>42756.956994143969</v>
      </c>
      <c r="E106" s="376">
        <v>47922.212496402994</v>
      </c>
      <c r="F106" s="376">
        <v>4374.7603194535041</v>
      </c>
      <c r="G106" s="380">
        <v>12.088618974337127</v>
      </c>
      <c r="H106" s="376">
        <v>5165.2555022590241</v>
      </c>
      <c r="I106" s="375">
        <v>12.080503069866412</v>
      </c>
      <c r="Q106" s="360"/>
      <c r="R106" s="360"/>
      <c r="S106" s="360"/>
      <c r="T106" s="360"/>
      <c r="U106" s="360"/>
      <c r="V106" s="360"/>
    </row>
    <row r="107" spans="1:22" ht="13.5" thickBot="1">
      <c r="A107" s="374" t="s">
        <v>429</v>
      </c>
      <c r="B107" s="373">
        <v>87156.8385608932</v>
      </c>
      <c r="C107" s="371">
        <v>85721.038820470625</v>
      </c>
      <c r="D107" s="371">
        <v>90104.745180262806</v>
      </c>
      <c r="E107" s="371">
        <v>87856.751705126997</v>
      </c>
      <c r="F107" s="371">
        <v>-1435.7997404225753</v>
      </c>
      <c r="G107" s="372">
        <v>-1.6473747374618641</v>
      </c>
      <c r="H107" s="371">
        <v>-2247.9934751358087</v>
      </c>
      <c r="I107" s="370">
        <v>-2.4948669136553145</v>
      </c>
      <c r="Q107" s="360"/>
      <c r="R107" s="360"/>
      <c r="S107" s="360"/>
      <c r="T107" s="360"/>
      <c r="U107" s="360"/>
      <c r="V107" s="360"/>
    </row>
    <row r="108" spans="1:22">
      <c r="A108" s="379" t="s">
        <v>428</v>
      </c>
      <c r="B108" s="378">
        <v>39825.254956610006</v>
      </c>
      <c r="C108" s="376">
        <v>37679.955617221007</v>
      </c>
      <c r="D108" s="376">
        <v>40277.544702391999</v>
      </c>
      <c r="E108" s="376">
        <v>39320.783238560995</v>
      </c>
      <c r="F108" s="376">
        <v>-2145.2993393889992</v>
      </c>
      <c r="G108" s="377">
        <v>-5.3867811812537632</v>
      </c>
      <c r="H108" s="376">
        <v>-956.76146383100422</v>
      </c>
      <c r="I108" s="375">
        <v>-2.3754215181199569</v>
      </c>
      <c r="Q108" s="360"/>
      <c r="R108" s="360"/>
      <c r="S108" s="360"/>
      <c r="T108" s="360"/>
      <c r="U108" s="360"/>
      <c r="V108" s="360"/>
    </row>
    <row r="109" spans="1:22">
      <c r="A109" s="379" t="s">
        <v>427</v>
      </c>
      <c r="B109" s="378">
        <v>14674.837747619998</v>
      </c>
      <c r="C109" s="376">
        <v>15178.602681540002</v>
      </c>
      <c r="D109" s="376">
        <v>16381.153794266073</v>
      </c>
      <c r="E109" s="376">
        <v>14441.484312829321</v>
      </c>
      <c r="F109" s="378">
        <v>503.76493392000339</v>
      </c>
      <c r="G109" s="377">
        <v>3.4328484074837915</v>
      </c>
      <c r="H109" s="376">
        <v>-1939.6694814367511</v>
      </c>
      <c r="I109" s="375">
        <v>-11.840859965039199</v>
      </c>
      <c r="Q109" s="360"/>
      <c r="R109" s="360"/>
      <c r="S109" s="360"/>
      <c r="T109" s="360"/>
      <c r="U109" s="360"/>
      <c r="V109" s="360"/>
    </row>
    <row r="110" spans="1:22">
      <c r="A110" s="379" t="s">
        <v>426</v>
      </c>
      <c r="B110" s="378">
        <v>31378.829788066992</v>
      </c>
      <c r="C110" s="376">
        <v>31329.359648397007</v>
      </c>
      <c r="D110" s="376">
        <v>31775.728427049995</v>
      </c>
      <c r="E110" s="376">
        <v>32174.221410299178</v>
      </c>
      <c r="F110" s="378">
        <v>-49.470139669985656</v>
      </c>
      <c r="G110" s="377">
        <v>-0.15765450784528168</v>
      </c>
      <c r="H110" s="376">
        <v>398.49298324918345</v>
      </c>
      <c r="I110" s="375">
        <v>1.2540797740137877</v>
      </c>
      <c r="Q110" s="360"/>
      <c r="R110" s="360"/>
      <c r="S110" s="360"/>
      <c r="T110" s="360"/>
      <c r="U110" s="360"/>
      <c r="V110" s="360"/>
    </row>
    <row r="111" spans="1:22" ht="13.5" thickBot="1">
      <c r="A111" s="379" t="s">
        <v>425</v>
      </c>
      <c r="B111" s="378">
        <v>1277.9160685961765</v>
      </c>
      <c r="C111" s="376">
        <v>1533.1208733126</v>
      </c>
      <c r="D111" s="376">
        <v>1670.31825655478</v>
      </c>
      <c r="E111" s="376">
        <v>1920.2627434375033</v>
      </c>
      <c r="F111" s="376">
        <v>255.2048047164235</v>
      </c>
      <c r="G111" s="377">
        <v>19.970388587160699</v>
      </c>
      <c r="H111" s="376">
        <v>249.94448688272337</v>
      </c>
      <c r="I111" s="375">
        <v>14.963884032391652</v>
      </c>
      <c r="Q111" s="360"/>
      <c r="R111" s="360"/>
      <c r="S111" s="360"/>
      <c r="T111" s="360"/>
      <c r="U111" s="360"/>
      <c r="V111" s="360"/>
    </row>
    <row r="112" spans="1:22" ht="13.5" thickBot="1">
      <c r="A112" s="374" t="s">
        <v>424</v>
      </c>
      <c r="B112" s="373">
        <v>1553.5354315100001</v>
      </c>
      <c r="C112" s="371">
        <v>2482.2622084890795</v>
      </c>
      <c r="D112" s="371">
        <v>1569.1037936800001</v>
      </c>
      <c r="E112" s="371">
        <v>1565.4215999200001</v>
      </c>
      <c r="F112" s="371">
        <v>928.72677697907943</v>
      </c>
      <c r="G112" s="372">
        <v>59.781499548830944</v>
      </c>
      <c r="H112" s="371">
        <v>-3.6821937600000183</v>
      </c>
      <c r="I112" s="370">
        <v>-0.23466859074785704</v>
      </c>
      <c r="Q112" s="360"/>
      <c r="R112" s="360"/>
      <c r="S112" s="360"/>
      <c r="T112" s="360"/>
      <c r="U112" s="360"/>
      <c r="V112" s="360"/>
    </row>
    <row r="113" spans="1:22" ht="13.5" thickBot="1">
      <c r="A113" s="369" t="s">
        <v>423</v>
      </c>
      <c r="B113" s="368">
        <v>406812.9161589992</v>
      </c>
      <c r="C113" s="368">
        <v>433376.47527725698</v>
      </c>
      <c r="D113" s="368">
        <v>480356.85262414603</v>
      </c>
      <c r="E113" s="368">
        <v>506118.49711441179</v>
      </c>
      <c r="F113" s="366">
        <v>26563.559118257777</v>
      </c>
      <c r="G113" s="367">
        <v>6.5296744678272818</v>
      </c>
      <c r="H113" s="366">
        <v>25761.644490265753</v>
      </c>
      <c r="I113" s="365">
        <v>5.3630221676930852</v>
      </c>
      <c r="Q113" s="360"/>
      <c r="R113" s="360"/>
      <c r="S113" s="360"/>
      <c r="T113" s="360"/>
      <c r="U113" s="360"/>
      <c r="V113" s="360"/>
    </row>
    <row r="114" spans="1:22" ht="13.5" thickBot="1">
      <c r="A114" s="364" t="s">
        <v>422</v>
      </c>
      <c r="B114" s="362">
        <v>2422778.7988939821</v>
      </c>
      <c r="C114" s="362">
        <v>2667143.3189665391</v>
      </c>
      <c r="D114" s="362">
        <v>2911896.7808499373</v>
      </c>
      <c r="E114" s="362">
        <v>3081758.2359517887</v>
      </c>
      <c r="F114" s="362">
        <v>244364.4200725574</v>
      </c>
      <c r="G114" s="363">
        <v>10.08612177818758</v>
      </c>
      <c r="H114" s="362">
        <v>169861.45510185143</v>
      </c>
      <c r="I114" s="361">
        <v>5.8333611348775731</v>
      </c>
      <c r="Q114" s="360"/>
      <c r="R114" s="360"/>
    </row>
    <row r="115" spans="1:22" ht="13.5" thickTop="1">
      <c r="A115" s="359" t="s">
        <v>254</v>
      </c>
      <c r="B115" s="358"/>
      <c r="C115" s="358"/>
      <c r="D115" s="358"/>
      <c r="E115" s="358"/>
    </row>
    <row r="116" spans="1:22">
      <c r="A116" s="2577" t="s">
        <v>421</v>
      </c>
      <c r="B116" s="2577"/>
      <c r="C116" s="2577"/>
      <c r="D116" s="2577"/>
      <c r="E116" s="2577"/>
      <c r="F116" s="2577"/>
      <c r="G116" s="2577"/>
      <c r="H116" s="2577"/>
      <c r="I116" s="2577"/>
    </row>
  </sheetData>
  <mergeCells count="16">
    <mergeCell ref="Q4:R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  <mergeCell ref="B5:C5"/>
    <mergeCell ref="D5:E5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E8" sqref="E8"/>
    </sheetView>
  </sheetViews>
  <sheetFormatPr defaultRowHeight="15.75"/>
  <cols>
    <col min="1" max="1" width="40.42578125" style="130" bestFit="1" customWidth="1"/>
    <col min="2" max="6" width="12.5703125" style="130" customWidth="1"/>
    <col min="7" max="7" width="9.42578125" style="130" customWidth="1"/>
    <col min="8" max="8" width="12.42578125" style="130" customWidth="1"/>
    <col min="9" max="9" width="9.42578125" style="130" customWidth="1"/>
    <col min="10" max="256" width="9.140625" style="130"/>
    <col min="257" max="257" width="34.42578125" style="130" bestFit="1" customWidth="1"/>
    <col min="258" max="258" width="12.5703125" style="130" bestFit="1" customWidth="1"/>
    <col min="259" max="260" width="9.42578125" style="130" bestFit="1" customWidth="1"/>
    <col min="261" max="262" width="9.140625" style="130"/>
    <col min="263" max="263" width="7.28515625" style="130" bestFit="1" customWidth="1"/>
    <col min="264" max="264" width="9.5703125" style="130" customWidth="1"/>
    <col min="265" max="265" width="7.28515625" style="130" bestFit="1" customWidth="1"/>
    <col min="266" max="512" width="9.140625" style="130"/>
    <col min="513" max="513" width="34.42578125" style="130" bestFit="1" customWidth="1"/>
    <col min="514" max="514" width="12.5703125" style="130" bestFit="1" customWidth="1"/>
    <col min="515" max="516" width="9.42578125" style="130" bestFit="1" customWidth="1"/>
    <col min="517" max="518" width="9.140625" style="130"/>
    <col min="519" max="519" width="7.28515625" style="130" bestFit="1" customWidth="1"/>
    <col min="520" max="520" width="9.5703125" style="130" customWidth="1"/>
    <col min="521" max="521" width="7.28515625" style="130" bestFit="1" customWidth="1"/>
    <col min="522" max="768" width="9.140625" style="130"/>
    <col min="769" max="769" width="34.42578125" style="130" bestFit="1" customWidth="1"/>
    <col min="770" max="770" width="12.5703125" style="130" bestFit="1" customWidth="1"/>
    <col min="771" max="772" width="9.42578125" style="130" bestFit="1" customWidth="1"/>
    <col min="773" max="774" width="9.140625" style="130"/>
    <col min="775" max="775" width="7.28515625" style="130" bestFit="1" customWidth="1"/>
    <col min="776" max="776" width="9.5703125" style="130" customWidth="1"/>
    <col min="777" max="777" width="7.28515625" style="130" bestFit="1" customWidth="1"/>
    <col min="778" max="1024" width="9.140625" style="130"/>
    <col min="1025" max="1025" width="34.42578125" style="130" bestFit="1" customWidth="1"/>
    <col min="1026" max="1026" width="12.5703125" style="130" bestFit="1" customWidth="1"/>
    <col min="1027" max="1028" width="9.42578125" style="130" bestFit="1" customWidth="1"/>
    <col min="1029" max="1030" width="9.140625" style="130"/>
    <col min="1031" max="1031" width="7.28515625" style="130" bestFit="1" customWidth="1"/>
    <col min="1032" max="1032" width="9.5703125" style="130" customWidth="1"/>
    <col min="1033" max="1033" width="7.28515625" style="130" bestFit="1" customWidth="1"/>
    <col min="1034" max="1280" width="9.140625" style="130"/>
    <col min="1281" max="1281" width="34.42578125" style="130" bestFit="1" customWidth="1"/>
    <col min="1282" max="1282" width="12.5703125" style="130" bestFit="1" customWidth="1"/>
    <col min="1283" max="1284" width="9.42578125" style="130" bestFit="1" customWidth="1"/>
    <col min="1285" max="1286" width="9.140625" style="130"/>
    <col min="1287" max="1287" width="7.28515625" style="130" bestFit="1" customWidth="1"/>
    <col min="1288" max="1288" width="9.5703125" style="130" customWidth="1"/>
    <col min="1289" max="1289" width="7.28515625" style="130" bestFit="1" customWidth="1"/>
    <col min="1290" max="1536" width="9.140625" style="130"/>
    <col min="1537" max="1537" width="34.42578125" style="130" bestFit="1" customWidth="1"/>
    <col min="1538" max="1538" width="12.5703125" style="130" bestFit="1" customWidth="1"/>
    <col min="1539" max="1540" width="9.42578125" style="130" bestFit="1" customWidth="1"/>
    <col min="1541" max="1542" width="9.140625" style="130"/>
    <col min="1543" max="1543" width="7.28515625" style="130" bestFit="1" customWidth="1"/>
    <col min="1544" max="1544" width="9.5703125" style="130" customWidth="1"/>
    <col min="1545" max="1545" width="7.28515625" style="130" bestFit="1" customWidth="1"/>
    <col min="1546" max="1792" width="9.140625" style="130"/>
    <col min="1793" max="1793" width="34.42578125" style="130" bestFit="1" customWidth="1"/>
    <col min="1794" max="1794" width="12.5703125" style="130" bestFit="1" customWidth="1"/>
    <col min="1795" max="1796" width="9.42578125" style="130" bestFit="1" customWidth="1"/>
    <col min="1797" max="1798" width="9.140625" style="130"/>
    <col min="1799" max="1799" width="7.28515625" style="130" bestFit="1" customWidth="1"/>
    <col min="1800" max="1800" width="9.5703125" style="130" customWidth="1"/>
    <col min="1801" max="1801" width="7.28515625" style="130" bestFit="1" customWidth="1"/>
    <col min="1802" max="2048" width="9.140625" style="130"/>
    <col min="2049" max="2049" width="34.42578125" style="130" bestFit="1" customWidth="1"/>
    <col min="2050" max="2050" width="12.5703125" style="130" bestFit="1" customWidth="1"/>
    <col min="2051" max="2052" width="9.42578125" style="130" bestFit="1" customWidth="1"/>
    <col min="2053" max="2054" width="9.140625" style="130"/>
    <col min="2055" max="2055" width="7.28515625" style="130" bestFit="1" customWidth="1"/>
    <col min="2056" max="2056" width="9.5703125" style="130" customWidth="1"/>
    <col min="2057" max="2057" width="7.28515625" style="130" bestFit="1" customWidth="1"/>
    <col min="2058" max="2304" width="9.140625" style="130"/>
    <col min="2305" max="2305" width="34.42578125" style="130" bestFit="1" customWidth="1"/>
    <col min="2306" max="2306" width="12.5703125" style="130" bestFit="1" customWidth="1"/>
    <col min="2307" max="2308" width="9.42578125" style="130" bestFit="1" customWidth="1"/>
    <col min="2309" max="2310" width="9.140625" style="130"/>
    <col min="2311" max="2311" width="7.28515625" style="130" bestFit="1" customWidth="1"/>
    <col min="2312" max="2312" width="9.5703125" style="130" customWidth="1"/>
    <col min="2313" max="2313" width="7.28515625" style="130" bestFit="1" customWidth="1"/>
    <col min="2314" max="2560" width="9.140625" style="130"/>
    <col min="2561" max="2561" width="34.42578125" style="130" bestFit="1" customWidth="1"/>
    <col min="2562" max="2562" width="12.5703125" style="130" bestFit="1" customWidth="1"/>
    <col min="2563" max="2564" width="9.42578125" style="130" bestFit="1" customWidth="1"/>
    <col min="2565" max="2566" width="9.140625" style="130"/>
    <col min="2567" max="2567" width="7.28515625" style="130" bestFit="1" customWidth="1"/>
    <col min="2568" max="2568" width="9.5703125" style="130" customWidth="1"/>
    <col min="2569" max="2569" width="7.28515625" style="130" bestFit="1" customWidth="1"/>
    <col min="2570" max="2816" width="9.140625" style="130"/>
    <col min="2817" max="2817" width="34.42578125" style="130" bestFit="1" customWidth="1"/>
    <col min="2818" max="2818" width="12.5703125" style="130" bestFit="1" customWidth="1"/>
    <col min="2819" max="2820" width="9.42578125" style="130" bestFit="1" customWidth="1"/>
    <col min="2821" max="2822" width="9.140625" style="130"/>
    <col min="2823" max="2823" width="7.28515625" style="130" bestFit="1" customWidth="1"/>
    <col min="2824" max="2824" width="9.5703125" style="130" customWidth="1"/>
    <col min="2825" max="2825" width="7.28515625" style="130" bestFit="1" customWidth="1"/>
    <col min="2826" max="3072" width="9.140625" style="130"/>
    <col min="3073" max="3073" width="34.42578125" style="130" bestFit="1" customWidth="1"/>
    <col min="3074" max="3074" width="12.5703125" style="130" bestFit="1" customWidth="1"/>
    <col min="3075" max="3076" width="9.42578125" style="130" bestFit="1" customWidth="1"/>
    <col min="3077" max="3078" width="9.140625" style="130"/>
    <col min="3079" max="3079" width="7.28515625" style="130" bestFit="1" customWidth="1"/>
    <col min="3080" max="3080" width="9.5703125" style="130" customWidth="1"/>
    <col min="3081" max="3081" width="7.28515625" style="130" bestFit="1" customWidth="1"/>
    <col min="3082" max="3328" width="9.140625" style="130"/>
    <col min="3329" max="3329" width="34.42578125" style="130" bestFit="1" customWidth="1"/>
    <col min="3330" max="3330" width="12.5703125" style="130" bestFit="1" customWidth="1"/>
    <col min="3331" max="3332" width="9.42578125" style="130" bestFit="1" customWidth="1"/>
    <col min="3333" max="3334" width="9.140625" style="130"/>
    <col min="3335" max="3335" width="7.28515625" style="130" bestFit="1" customWidth="1"/>
    <col min="3336" max="3336" width="9.5703125" style="130" customWidth="1"/>
    <col min="3337" max="3337" width="7.28515625" style="130" bestFit="1" customWidth="1"/>
    <col min="3338" max="3584" width="9.140625" style="130"/>
    <col min="3585" max="3585" width="34.42578125" style="130" bestFit="1" customWidth="1"/>
    <col min="3586" max="3586" width="12.5703125" style="130" bestFit="1" customWidth="1"/>
    <col min="3587" max="3588" width="9.42578125" style="130" bestFit="1" customWidth="1"/>
    <col min="3589" max="3590" width="9.140625" style="130"/>
    <col min="3591" max="3591" width="7.28515625" style="130" bestFit="1" customWidth="1"/>
    <col min="3592" max="3592" width="9.5703125" style="130" customWidth="1"/>
    <col min="3593" max="3593" width="7.28515625" style="130" bestFit="1" customWidth="1"/>
    <col min="3594" max="3840" width="9.140625" style="130"/>
    <col min="3841" max="3841" width="34.42578125" style="130" bestFit="1" customWidth="1"/>
    <col min="3842" max="3842" width="12.5703125" style="130" bestFit="1" customWidth="1"/>
    <col min="3843" max="3844" width="9.42578125" style="130" bestFit="1" customWidth="1"/>
    <col min="3845" max="3846" width="9.140625" style="130"/>
    <col min="3847" max="3847" width="7.28515625" style="130" bestFit="1" customWidth="1"/>
    <col min="3848" max="3848" width="9.5703125" style="130" customWidth="1"/>
    <col min="3849" max="3849" width="7.28515625" style="130" bestFit="1" customWidth="1"/>
    <col min="3850" max="4096" width="9.140625" style="130"/>
    <col min="4097" max="4097" width="34.42578125" style="130" bestFit="1" customWidth="1"/>
    <col min="4098" max="4098" width="12.5703125" style="130" bestFit="1" customWidth="1"/>
    <col min="4099" max="4100" width="9.42578125" style="130" bestFit="1" customWidth="1"/>
    <col min="4101" max="4102" width="9.140625" style="130"/>
    <col min="4103" max="4103" width="7.28515625" style="130" bestFit="1" customWidth="1"/>
    <col min="4104" max="4104" width="9.5703125" style="130" customWidth="1"/>
    <col min="4105" max="4105" width="7.28515625" style="130" bestFit="1" customWidth="1"/>
    <col min="4106" max="4352" width="9.140625" style="130"/>
    <col min="4353" max="4353" width="34.42578125" style="130" bestFit="1" customWidth="1"/>
    <col min="4354" max="4354" width="12.5703125" style="130" bestFit="1" customWidth="1"/>
    <col min="4355" max="4356" width="9.42578125" style="130" bestFit="1" customWidth="1"/>
    <col min="4357" max="4358" width="9.140625" style="130"/>
    <col min="4359" max="4359" width="7.28515625" style="130" bestFit="1" customWidth="1"/>
    <col min="4360" max="4360" width="9.5703125" style="130" customWidth="1"/>
    <col min="4361" max="4361" width="7.28515625" style="130" bestFit="1" customWidth="1"/>
    <col min="4362" max="4608" width="9.140625" style="130"/>
    <col min="4609" max="4609" width="34.42578125" style="130" bestFit="1" customWidth="1"/>
    <col min="4610" max="4610" width="12.5703125" style="130" bestFit="1" customWidth="1"/>
    <col min="4611" max="4612" width="9.42578125" style="130" bestFit="1" customWidth="1"/>
    <col min="4613" max="4614" width="9.140625" style="130"/>
    <col min="4615" max="4615" width="7.28515625" style="130" bestFit="1" customWidth="1"/>
    <col min="4616" max="4616" width="9.5703125" style="130" customWidth="1"/>
    <col min="4617" max="4617" width="7.28515625" style="130" bestFit="1" customWidth="1"/>
    <col min="4618" max="4864" width="9.140625" style="130"/>
    <col min="4865" max="4865" width="34.42578125" style="130" bestFit="1" customWidth="1"/>
    <col min="4866" max="4866" width="12.5703125" style="130" bestFit="1" customWidth="1"/>
    <col min="4867" max="4868" width="9.42578125" style="130" bestFit="1" customWidth="1"/>
    <col min="4869" max="4870" width="9.140625" style="130"/>
    <col min="4871" max="4871" width="7.28515625" style="130" bestFit="1" customWidth="1"/>
    <col min="4872" max="4872" width="9.5703125" style="130" customWidth="1"/>
    <col min="4873" max="4873" width="7.28515625" style="130" bestFit="1" customWidth="1"/>
    <col min="4874" max="5120" width="9.140625" style="130"/>
    <col min="5121" max="5121" width="34.42578125" style="130" bestFit="1" customWidth="1"/>
    <col min="5122" max="5122" width="12.5703125" style="130" bestFit="1" customWidth="1"/>
    <col min="5123" max="5124" width="9.42578125" style="130" bestFit="1" customWidth="1"/>
    <col min="5125" max="5126" width="9.140625" style="130"/>
    <col min="5127" max="5127" width="7.28515625" style="130" bestFit="1" customWidth="1"/>
    <col min="5128" max="5128" width="9.5703125" style="130" customWidth="1"/>
    <col min="5129" max="5129" width="7.28515625" style="130" bestFit="1" customWidth="1"/>
    <col min="5130" max="5376" width="9.140625" style="130"/>
    <col min="5377" max="5377" width="34.42578125" style="130" bestFit="1" customWidth="1"/>
    <col min="5378" max="5378" width="12.5703125" style="130" bestFit="1" customWidth="1"/>
    <col min="5379" max="5380" width="9.42578125" style="130" bestFit="1" customWidth="1"/>
    <col min="5381" max="5382" width="9.140625" style="130"/>
    <col min="5383" max="5383" width="7.28515625" style="130" bestFit="1" customWidth="1"/>
    <col min="5384" max="5384" width="9.5703125" style="130" customWidth="1"/>
    <col min="5385" max="5385" width="7.28515625" style="130" bestFit="1" customWidth="1"/>
    <col min="5386" max="5632" width="9.140625" style="130"/>
    <col min="5633" max="5633" width="34.42578125" style="130" bestFit="1" customWidth="1"/>
    <col min="5634" max="5634" width="12.5703125" style="130" bestFit="1" customWidth="1"/>
    <col min="5635" max="5636" width="9.42578125" style="130" bestFit="1" customWidth="1"/>
    <col min="5637" max="5638" width="9.140625" style="130"/>
    <col min="5639" max="5639" width="7.28515625" style="130" bestFit="1" customWidth="1"/>
    <col min="5640" max="5640" width="9.5703125" style="130" customWidth="1"/>
    <col min="5641" max="5641" width="7.28515625" style="130" bestFit="1" customWidth="1"/>
    <col min="5642" max="5888" width="9.140625" style="130"/>
    <col min="5889" max="5889" width="34.42578125" style="130" bestFit="1" customWidth="1"/>
    <col min="5890" max="5890" width="12.5703125" style="130" bestFit="1" customWidth="1"/>
    <col min="5891" max="5892" width="9.42578125" style="130" bestFit="1" customWidth="1"/>
    <col min="5893" max="5894" width="9.140625" style="130"/>
    <col min="5895" max="5895" width="7.28515625" style="130" bestFit="1" customWidth="1"/>
    <col min="5896" max="5896" width="9.5703125" style="130" customWidth="1"/>
    <col min="5897" max="5897" width="7.28515625" style="130" bestFit="1" customWidth="1"/>
    <col min="5898" max="6144" width="9.140625" style="130"/>
    <col min="6145" max="6145" width="34.42578125" style="130" bestFit="1" customWidth="1"/>
    <col min="6146" max="6146" width="12.5703125" style="130" bestFit="1" customWidth="1"/>
    <col min="6147" max="6148" width="9.42578125" style="130" bestFit="1" customWidth="1"/>
    <col min="6149" max="6150" width="9.140625" style="130"/>
    <col min="6151" max="6151" width="7.28515625" style="130" bestFit="1" customWidth="1"/>
    <col min="6152" max="6152" width="9.5703125" style="130" customWidth="1"/>
    <col min="6153" max="6153" width="7.28515625" style="130" bestFit="1" customWidth="1"/>
    <col min="6154" max="6400" width="9.140625" style="130"/>
    <col min="6401" max="6401" width="34.42578125" style="130" bestFit="1" customWidth="1"/>
    <col min="6402" max="6402" width="12.5703125" style="130" bestFit="1" customWidth="1"/>
    <col min="6403" max="6404" width="9.42578125" style="130" bestFit="1" customWidth="1"/>
    <col min="6405" max="6406" width="9.140625" style="130"/>
    <col min="6407" max="6407" width="7.28515625" style="130" bestFit="1" customWidth="1"/>
    <col min="6408" max="6408" width="9.5703125" style="130" customWidth="1"/>
    <col min="6409" max="6409" width="7.28515625" style="130" bestFit="1" customWidth="1"/>
    <col min="6410" max="6656" width="9.140625" style="130"/>
    <col min="6657" max="6657" width="34.42578125" style="130" bestFit="1" customWidth="1"/>
    <col min="6658" max="6658" width="12.5703125" style="130" bestFit="1" customWidth="1"/>
    <col min="6659" max="6660" width="9.42578125" style="130" bestFit="1" customWidth="1"/>
    <col min="6661" max="6662" width="9.140625" style="130"/>
    <col min="6663" max="6663" width="7.28515625" style="130" bestFit="1" customWidth="1"/>
    <col min="6664" max="6664" width="9.5703125" style="130" customWidth="1"/>
    <col min="6665" max="6665" width="7.28515625" style="130" bestFit="1" customWidth="1"/>
    <col min="6666" max="6912" width="9.140625" style="130"/>
    <col min="6913" max="6913" width="34.42578125" style="130" bestFit="1" customWidth="1"/>
    <col min="6914" max="6914" width="12.5703125" style="130" bestFit="1" customWidth="1"/>
    <col min="6915" max="6916" width="9.42578125" style="130" bestFit="1" customWidth="1"/>
    <col min="6917" max="6918" width="9.140625" style="130"/>
    <col min="6919" max="6919" width="7.28515625" style="130" bestFit="1" customWidth="1"/>
    <col min="6920" max="6920" width="9.5703125" style="130" customWidth="1"/>
    <col min="6921" max="6921" width="7.28515625" style="130" bestFit="1" customWidth="1"/>
    <col min="6922" max="7168" width="9.140625" style="130"/>
    <col min="7169" max="7169" width="34.42578125" style="130" bestFit="1" customWidth="1"/>
    <col min="7170" max="7170" width="12.5703125" style="130" bestFit="1" customWidth="1"/>
    <col min="7171" max="7172" width="9.42578125" style="130" bestFit="1" customWidth="1"/>
    <col min="7173" max="7174" width="9.140625" style="130"/>
    <col min="7175" max="7175" width="7.28515625" style="130" bestFit="1" customWidth="1"/>
    <col min="7176" max="7176" width="9.5703125" style="130" customWidth="1"/>
    <col min="7177" max="7177" width="7.28515625" style="130" bestFit="1" customWidth="1"/>
    <col min="7178" max="7424" width="9.140625" style="130"/>
    <col min="7425" max="7425" width="34.42578125" style="130" bestFit="1" customWidth="1"/>
    <col min="7426" max="7426" width="12.5703125" style="130" bestFit="1" customWidth="1"/>
    <col min="7427" max="7428" width="9.42578125" style="130" bestFit="1" customWidth="1"/>
    <col min="7429" max="7430" width="9.140625" style="130"/>
    <col min="7431" max="7431" width="7.28515625" style="130" bestFit="1" customWidth="1"/>
    <col min="7432" max="7432" width="9.5703125" style="130" customWidth="1"/>
    <col min="7433" max="7433" width="7.28515625" style="130" bestFit="1" customWidth="1"/>
    <col min="7434" max="7680" width="9.140625" style="130"/>
    <col min="7681" max="7681" width="34.42578125" style="130" bestFit="1" customWidth="1"/>
    <col min="7682" max="7682" width="12.5703125" style="130" bestFit="1" customWidth="1"/>
    <col min="7683" max="7684" width="9.42578125" style="130" bestFit="1" customWidth="1"/>
    <col min="7685" max="7686" width="9.140625" style="130"/>
    <col min="7687" max="7687" width="7.28515625" style="130" bestFit="1" customWidth="1"/>
    <col min="7688" max="7688" width="9.5703125" style="130" customWidth="1"/>
    <col min="7689" max="7689" width="7.28515625" style="130" bestFit="1" customWidth="1"/>
    <col min="7690" max="7936" width="9.140625" style="130"/>
    <col min="7937" max="7937" width="34.42578125" style="130" bestFit="1" customWidth="1"/>
    <col min="7938" max="7938" width="12.5703125" style="130" bestFit="1" customWidth="1"/>
    <col min="7939" max="7940" width="9.42578125" style="130" bestFit="1" customWidth="1"/>
    <col min="7941" max="7942" width="9.140625" style="130"/>
    <col min="7943" max="7943" width="7.28515625" style="130" bestFit="1" customWidth="1"/>
    <col min="7944" max="7944" width="9.5703125" style="130" customWidth="1"/>
    <col min="7945" max="7945" width="7.28515625" style="130" bestFit="1" customWidth="1"/>
    <col min="7946" max="8192" width="9.140625" style="130"/>
    <col min="8193" max="8193" width="34.42578125" style="130" bestFit="1" customWidth="1"/>
    <col min="8194" max="8194" width="12.5703125" style="130" bestFit="1" customWidth="1"/>
    <col min="8195" max="8196" width="9.42578125" style="130" bestFit="1" customWidth="1"/>
    <col min="8197" max="8198" width="9.140625" style="130"/>
    <col min="8199" max="8199" width="7.28515625" style="130" bestFit="1" customWidth="1"/>
    <col min="8200" max="8200" width="9.5703125" style="130" customWidth="1"/>
    <col min="8201" max="8201" width="7.28515625" style="130" bestFit="1" customWidth="1"/>
    <col min="8202" max="8448" width="9.140625" style="130"/>
    <col min="8449" max="8449" width="34.42578125" style="130" bestFit="1" customWidth="1"/>
    <col min="8450" max="8450" width="12.5703125" style="130" bestFit="1" customWidth="1"/>
    <col min="8451" max="8452" width="9.42578125" style="130" bestFit="1" customWidth="1"/>
    <col min="8453" max="8454" width="9.140625" style="130"/>
    <col min="8455" max="8455" width="7.28515625" style="130" bestFit="1" customWidth="1"/>
    <col min="8456" max="8456" width="9.5703125" style="130" customWidth="1"/>
    <col min="8457" max="8457" width="7.28515625" style="130" bestFit="1" customWidth="1"/>
    <col min="8458" max="8704" width="9.140625" style="130"/>
    <col min="8705" max="8705" width="34.42578125" style="130" bestFit="1" customWidth="1"/>
    <col min="8706" max="8706" width="12.5703125" style="130" bestFit="1" customWidth="1"/>
    <col min="8707" max="8708" width="9.42578125" style="130" bestFit="1" customWidth="1"/>
    <col min="8709" max="8710" width="9.140625" style="130"/>
    <col min="8711" max="8711" width="7.28515625" style="130" bestFit="1" customWidth="1"/>
    <col min="8712" max="8712" width="9.5703125" style="130" customWidth="1"/>
    <col min="8713" max="8713" width="7.28515625" style="130" bestFit="1" customWidth="1"/>
    <col min="8714" max="8960" width="9.140625" style="130"/>
    <col min="8961" max="8961" width="34.42578125" style="130" bestFit="1" customWidth="1"/>
    <col min="8962" max="8962" width="12.5703125" style="130" bestFit="1" customWidth="1"/>
    <col min="8963" max="8964" width="9.42578125" style="130" bestFit="1" customWidth="1"/>
    <col min="8965" max="8966" width="9.140625" style="130"/>
    <col min="8967" max="8967" width="7.28515625" style="130" bestFit="1" customWidth="1"/>
    <col min="8968" max="8968" width="9.5703125" style="130" customWidth="1"/>
    <col min="8969" max="8969" width="7.28515625" style="130" bestFit="1" customWidth="1"/>
    <col min="8970" max="9216" width="9.140625" style="130"/>
    <col min="9217" max="9217" width="34.42578125" style="130" bestFit="1" customWidth="1"/>
    <col min="9218" max="9218" width="12.5703125" style="130" bestFit="1" customWidth="1"/>
    <col min="9219" max="9220" width="9.42578125" style="130" bestFit="1" customWidth="1"/>
    <col min="9221" max="9222" width="9.140625" style="130"/>
    <col min="9223" max="9223" width="7.28515625" style="130" bestFit="1" customWidth="1"/>
    <col min="9224" max="9224" width="9.5703125" style="130" customWidth="1"/>
    <col min="9225" max="9225" width="7.28515625" style="130" bestFit="1" customWidth="1"/>
    <col min="9226" max="9472" width="9.140625" style="130"/>
    <col min="9473" max="9473" width="34.42578125" style="130" bestFit="1" customWidth="1"/>
    <col min="9474" max="9474" width="12.5703125" style="130" bestFit="1" customWidth="1"/>
    <col min="9475" max="9476" width="9.42578125" style="130" bestFit="1" customWidth="1"/>
    <col min="9477" max="9478" width="9.140625" style="130"/>
    <col min="9479" max="9479" width="7.28515625" style="130" bestFit="1" customWidth="1"/>
    <col min="9480" max="9480" width="9.5703125" style="130" customWidth="1"/>
    <col min="9481" max="9481" width="7.28515625" style="130" bestFit="1" customWidth="1"/>
    <col min="9482" max="9728" width="9.140625" style="130"/>
    <col min="9729" max="9729" width="34.42578125" style="130" bestFit="1" customWidth="1"/>
    <col min="9730" max="9730" width="12.5703125" style="130" bestFit="1" customWidth="1"/>
    <col min="9731" max="9732" width="9.42578125" style="130" bestFit="1" customWidth="1"/>
    <col min="9733" max="9734" width="9.140625" style="130"/>
    <col min="9735" max="9735" width="7.28515625" style="130" bestFit="1" customWidth="1"/>
    <col min="9736" max="9736" width="9.5703125" style="130" customWidth="1"/>
    <col min="9737" max="9737" width="7.28515625" style="130" bestFit="1" customWidth="1"/>
    <col min="9738" max="9984" width="9.140625" style="130"/>
    <col min="9985" max="9985" width="34.42578125" style="130" bestFit="1" customWidth="1"/>
    <col min="9986" max="9986" width="12.5703125" style="130" bestFit="1" customWidth="1"/>
    <col min="9987" max="9988" width="9.42578125" style="130" bestFit="1" customWidth="1"/>
    <col min="9989" max="9990" width="9.140625" style="130"/>
    <col min="9991" max="9991" width="7.28515625" style="130" bestFit="1" customWidth="1"/>
    <col min="9992" max="9992" width="9.5703125" style="130" customWidth="1"/>
    <col min="9993" max="9993" width="7.28515625" style="130" bestFit="1" customWidth="1"/>
    <col min="9994" max="10240" width="9.140625" style="130"/>
    <col min="10241" max="10241" width="34.42578125" style="130" bestFit="1" customWidth="1"/>
    <col min="10242" max="10242" width="12.5703125" style="130" bestFit="1" customWidth="1"/>
    <col min="10243" max="10244" width="9.42578125" style="130" bestFit="1" customWidth="1"/>
    <col min="10245" max="10246" width="9.140625" style="130"/>
    <col min="10247" max="10247" width="7.28515625" style="130" bestFit="1" customWidth="1"/>
    <col min="10248" max="10248" width="9.5703125" style="130" customWidth="1"/>
    <col min="10249" max="10249" width="7.28515625" style="130" bestFit="1" customWidth="1"/>
    <col min="10250" max="10496" width="9.140625" style="130"/>
    <col min="10497" max="10497" width="34.42578125" style="130" bestFit="1" customWidth="1"/>
    <col min="10498" max="10498" width="12.5703125" style="130" bestFit="1" customWidth="1"/>
    <col min="10499" max="10500" width="9.42578125" style="130" bestFit="1" customWidth="1"/>
    <col min="10501" max="10502" width="9.140625" style="130"/>
    <col min="10503" max="10503" width="7.28515625" style="130" bestFit="1" customWidth="1"/>
    <col min="10504" max="10504" width="9.5703125" style="130" customWidth="1"/>
    <col min="10505" max="10505" width="7.28515625" style="130" bestFit="1" customWidth="1"/>
    <col min="10506" max="10752" width="9.140625" style="130"/>
    <col min="10753" max="10753" width="34.42578125" style="130" bestFit="1" customWidth="1"/>
    <col min="10754" max="10754" width="12.5703125" style="130" bestFit="1" customWidth="1"/>
    <col min="10755" max="10756" width="9.42578125" style="130" bestFit="1" customWidth="1"/>
    <col min="10757" max="10758" width="9.140625" style="130"/>
    <col min="10759" max="10759" width="7.28515625" style="130" bestFit="1" customWidth="1"/>
    <col min="10760" max="10760" width="9.5703125" style="130" customWidth="1"/>
    <col min="10761" max="10761" width="7.28515625" style="130" bestFit="1" customWidth="1"/>
    <col min="10762" max="11008" width="9.140625" style="130"/>
    <col min="11009" max="11009" width="34.42578125" style="130" bestFit="1" customWidth="1"/>
    <col min="11010" max="11010" width="12.5703125" style="130" bestFit="1" customWidth="1"/>
    <col min="11011" max="11012" width="9.42578125" style="130" bestFit="1" customWidth="1"/>
    <col min="11013" max="11014" width="9.140625" style="130"/>
    <col min="11015" max="11015" width="7.28515625" style="130" bestFit="1" customWidth="1"/>
    <col min="11016" max="11016" width="9.5703125" style="130" customWidth="1"/>
    <col min="11017" max="11017" width="7.28515625" style="130" bestFit="1" customWidth="1"/>
    <col min="11018" max="11264" width="9.140625" style="130"/>
    <col min="11265" max="11265" width="34.42578125" style="130" bestFit="1" customWidth="1"/>
    <col min="11266" max="11266" width="12.5703125" style="130" bestFit="1" customWidth="1"/>
    <col min="11267" max="11268" width="9.42578125" style="130" bestFit="1" customWidth="1"/>
    <col min="11269" max="11270" width="9.140625" style="130"/>
    <col min="11271" max="11271" width="7.28515625" style="130" bestFit="1" customWidth="1"/>
    <col min="11272" max="11272" width="9.5703125" style="130" customWidth="1"/>
    <col min="11273" max="11273" width="7.28515625" style="130" bestFit="1" customWidth="1"/>
    <col min="11274" max="11520" width="9.140625" style="130"/>
    <col min="11521" max="11521" width="34.42578125" style="130" bestFit="1" customWidth="1"/>
    <col min="11522" max="11522" width="12.5703125" style="130" bestFit="1" customWidth="1"/>
    <col min="11523" max="11524" width="9.42578125" style="130" bestFit="1" customWidth="1"/>
    <col min="11525" max="11526" width="9.140625" style="130"/>
    <col min="11527" max="11527" width="7.28515625" style="130" bestFit="1" customWidth="1"/>
    <col min="11528" max="11528" width="9.5703125" style="130" customWidth="1"/>
    <col min="11529" max="11529" width="7.28515625" style="130" bestFit="1" customWidth="1"/>
    <col min="11530" max="11776" width="9.140625" style="130"/>
    <col min="11777" max="11777" width="34.42578125" style="130" bestFit="1" customWidth="1"/>
    <col min="11778" max="11778" width="12.5703125" style="130" bestFit="1" customWidth="1"/>
    <col min="11779" max="11780" width="9.42578125" style="130" bestFit="1" customWidth="1"/>
    <col min="11781" max="11782" width="9.140625" style="130"/>
    <col min="11783" max="11783" width="7.28515625" style="130" bestFit="1" customWidth="1"/>
    <col min="11784" max="11784" width="9.5703125" style="130" customWidth="1"/>
    <col min="11785" max="11785" width="7.28515625" style="130" bestFit="1" customWidth="1"/>
    <col min="11786" max="12032" width="9.140625" style="130"/>
    <col min="12033" max="12033" width="34.42578125" style="130" bestFit="1" customWidth="1"/>
    <col min="12034" max="12034" width="12.5703125" style="130" bestFit="1" customWidth="1"/>
    <col min="12035" max="12036" width="9.42578125" style="130" bestFit="1" customWidth="1"/>
    <col min="12037" max="12038" width="9.140625" style="130"/>
    <col min="12039" max="12039" width="7.28515625" style="130" bestFit="1" customWidth="1"/>
    <col min="12040" max="12040" width="9.5703125" style="130" customWidth="1"/>
    <col min="12041" max="12041" width="7.28515625" style="130" bestFit="1" customWidth="1"/>
    <col min="12042" max="12288" width="9.140625" style="130"/>
    <col min="12289" max="12289" width="34.42578125" style="130" bestFit="1" customWidth="1"/>
    <col min="12290" max="12290" width="12.5703125" style="130" bestFit="1" customWidth="1"/>
    <col min="12291" max="12292" width="9.42578125" style="130" bestFit="1" customWidth="1"/>
    <col min="12293" max="12294" width="9.140625" style="130"/>
    <col min="12295" max="12295" width="7.28515625" style="130" bestFit="1" customWidth="1"/>
    <col min="12296" max="12296" width="9.5703125" style="130" customWidth="1"/>
    <col min="12297" max="12297" width="7.28515625" style="130" bestFit="1" customWidth="1"/>
    <col min="12298" max="12544" width="9.140625" style="130"/>
    <col min="12545" max="12545" width="34.42578125" style="130" bestFit="1" customWidth="1"/>
    <col min="12546" max="12546" width="12.5703125" style="130" bestFit="1" customWidth="1"/>
    <col min="12547" max="12548" width="9.42578125" style="130" bestFit="1" customWidth="1"/>
    <col min="12549" max="12550" width="9.140625" style="130"/>
    <col min="12551" max="12551" width="7.28515625" style="130" bestFit="1" customWidth="1"/>
    <col min="12552" max="12552" width="9.5703125" style="130" customWidth="1"/>
    <col min="12553" max="12553" width="7.28515625" style="130" bestFit="1" customWidth="1"/>
    <col min="12554" max="12800" width="9.140625" style="130"/>
    <col min="12801" max="12801" width="34.42578125" style="130" bestFit="1" customWidth="1"/>
    <col min="12802" max="12802" width="12.5703125" style="130" bestFit="1" customWidth="1"/>
    <col min="12803" max="12804" width="9.42578125" style="130" bestFit="1" customWidth="1"/>
    <col min="12805" max="12806" width="9.140625" style="130"/>
    <col min="12807" max="12807" width="7.28515625" style="130" bestFit="1" customWidth="1"/>
    <col min="12808" max="12808" width="9.5703125" style="130" customWidth="1"/>
    <col min="12809" max="12809" width="7.28515625" style="130" bestFit="1" customWidth="1"/>
    <col min="12810" max="13056" width="9.140625" style="130"/>
    <col min="13057" max="13057" width="34.42578125" style="130" bestFit="1" customWidth="1"/>
    <col min="13058" max="13058" width="12.5703125" style="130" bestFit="1" customWidth="1"/>
    <col min="13059" max="13060" width="9.42578125" style="130" bestFit="1" customWidth="1"/>
    <col min="13061" max="13062" width="9.140625" style="130"/>
    <col min="13063" max="13063" width="7.28515625" style="130" bestFit="1" customWidth="1"/>
    <col min="13064" max="13064" width="9.5703125" style="130" customWidth="1"/>
    <col min="13065" max="13065" width="7.28515625" style="130" bestFit="1" customWidth="1"/>
    <col min="13066" max="13312" width="9.140625" style="130"/>
    <col min="13313" max="13313" width="34.42578125" style="130" bestFit="1" customWidth="1"/>
    <col min="13314" max="13314" width="12.5703125" style="130" bestFit="1" customWidth="1"/>
    <col min="13315" max="13316" width="9.42578125" style="130" bestFit="1" customWidth="1"/>
    <col min="13317" max="13318" width="9.140625" style="130"/>
    <col min="13319" max="13319" width="7.28515625" style="130" bestFit="1" customWidth="1"/>
    <col min="13320" max="13320" width="9.5703125" style="130" customWidth="1"/>
    <col min="13321" max="13321" width="7.28515625" style="130" bestFit="1" customWidth="1"/>
    <col min="13322" max="13568" width="9.140625" style="130"/>
    <col min="13569" max="13569" width="34.42578125" style="130" bestFit="1" customWidth="1"/>
    <col min="13570" max="13570" width="12.5703125" style="130" bestFit="1" customWidth="1"/>
    <col min="13571" max="13572" width="9.42578125" style="130" bestFit="1" customWidth="1"/>
    <col min="13573" max="13574" width="9.140625" style="130"/>
    <col min="13575" max="13575" width="7.28515625" style="130" bestFit="1" customWidth="1"/>
    <col min="13576" max="13576" width="9.5703125" style="130" customWidth="1"/>
    <col min="13577" max="13577" width="7.28515625" style="130" bestFit="1" customWidth="1"/>
    <col min="13578" max="13824" width="9.140625" style="130"/>
    <col min="13825" max="13825" width="34.42578125" style="130" bestFit="1" customWidth="1"/>
    <col min="13826" max="13826" width="12.5703125" style="130" bestFit="1" customWidth="1"/>
    <col min="13827" max="13828" width="9.42578125" style="130" bestFit="1" customWidth="1"/>
    <col min="13829" max="13830" width="9.140625" style="130"/>
    <col min="13831" max="13831" width="7.28515625" style="130" bestFit="1" customWidth="1"/>
    <col min="13832" max="13832" width="9.5703125" style="130" customWidth="1"/>
    <col min="13833" max="13833" width="7.28515625" style="130" bestFit="1" customWidth="1"/>
    <col min="13834" max="14080" width="9.140625" style="130"/>
    <col min="14081" max="14081" width="34.42578125" style="130" bestFit="1" customWidth="1"/>
    <col min="14082" max="14082" width="12.5703125" style="130" bestFit="1" customWidth="1"/>
    <col min="14083" max="14084" width="9.42578125" style="130" bestFit="1" customWidth="1"/>
    <col min="14085" max="14086" width="9.140625" style="130"/>
    <col min="14087" max="14087" width="7.28515625" style="130" bestFit="1" customWidth="1"/>
    <col min="14088" max="14088" width="9.5703125" style="130" customWidth="1"/>
    <col min="14089" max="14089" width="7.28515625" style="130" bestFit="1" customWidth="1"/>
    <col min="14090" max="14336" width="9.140625" style="130"/>
    <col min="14337" max="14337" width="34.42578125" style="130" bestFit="1" customWidth="1"/>
    <col min="14338" max="14338" width="12.5703125" style="130" bestFit="1" customWidth="1"/>
    <col min="14339" max="14340" width="9.42578125" style="130" bestFit="1" customWidth="1"/>
    <col min="14341" max="14342" width="9.140625" style="130"/>
    <col min="14343" max="14343" width="7.28515625" style="130" bestFit="1" customWidth="1"/>
    <col min="14344" max="14344" width="9.5703125" style="130" customWidth="1"/>
    <col min="14345" max="14345" width="7.28515625" style="130" bestFit="1" customWidth="1"/>
    <col min="14346" max="14592" width="9.140625" style="130"/>
    <col min="14593" max="14593" width="34.42578125" style="130" bestFit="1" customWidth="1"/>
    <col min="14594" max="14594" width="12.5703125" style="130" bestFit="1" customWidth="1"/>
    <col min="14595" max="14596" width="9.42578125" style="130" bestFit="1" customWidth="1"/>
    <col min="14597" max="14598" width="9.140625" style="130"/>
    <col min="14599" max="14599" width="7.28515625" style="130" bestFit="1" customWidth="1"/>
    <col min="14600" max="14600" width="9.5703125" style="130" customWidth="1"/>
    <col min="14601" max="14601" width="7.28515625" style="130" bestFit="1" customWidth="1"/>
    <col min="14602" max="14848" width="9.140625" style="130"/>
    <col min="14849" max="14849" width="34.42578125" style="130" bestFit="1" customWidth="1"/>
    <col min="14850" max="14850" width="12.5703125" style="130" bestFit="1" customWidth="1"/>
    <col min="14851" max="14852" width="9.42578125" style="130" bestFit="1" customWidth="1"/>
    <col min="14853" max="14854" width="9.140625" style="130"/>
    <col min="14855" max="14855" width="7.28515625" style="130" bestFit="1" customWidth="1"/>
    <col min="14856" max="14856" width="9.5703125" style="130" customWidth="1"/>
    <col min="14857" max="14857" width="7.28515625" style="130" bestFit="1" customWidth="1"/>
    <col min="14858" max="15104" width="9.140625" style="130"/>
    <col min="15105" max="15105" width="34.42578125" style="130" bestFit="1" customWidth="1"/>
    <col min="15106" max="15106" width="12.5703125" style="130" bestFit="1" customWidth="1"/>
    <col min="15107" max="15108" width="9.42578125" style="130" bestFit="1" customWidth="1"/>
    <col min="15109" max="15110" width="9.140625" style="130"/>
    <col min="15111" max="15111" width="7.28515625" style="130" bestFit="1" customWidth="1"/>
    <col min="15112" max="15112" width="9.5703125" style="130" customWidth="1"/>
    <col min="15113" max="15113" width="7.28515625" style="130" bestFit="1" customWidth="1"/>
    <col min="15114" max="15360" width="9.140625" style="130"/>
    <col min="15361" max="15361" width="34.42578125" style="130" bestFit="1" customWidth="1"/>
    <col min="15362" max="15362" width="12.5703125" style="130" bestFit="1" customWidth="1"/>
    <col min="15363" max="15364" width="9.42578125" style="130" bestFit="1" customWidth="1"/>
    <col min="15365" max="15366" width="9.140625" style="130"/>
    <col min="15367" max="15367" width="7.28515625" style="130" bestFit="1" customWidth="1"/>
    <col min="15368" max="15368" width="9.5703125" style="130" customWidth="1"/>
    <col min="15369" max="15369" width="7.28515625" style="130" bestFit="1" customWidth="1"/>
    <col min="15370" max="15616" width="9.140625" style="130"/>
    <col min="15617" max="15617" width="34.42578125" style="130" bestFit="1" customWidth="1"/>
    <col min="15618" max="15618" width="12.5703125" style="130" bestFit="1" customWidth="1"/>
    <col min="15619" max="15620" width="9.42578125" style="130" bestFit="1" customWidth="1"/>
    <col min="15621" max="15622" width="9.140625" style="130"/>
    <col min="15623" max="15623" width="7.28515625" style="130" bestFit="1" customWidth="1"/>
    <col min="15624" max="15624" width="9.5703125" style="130" customWidth="1"/>
    <col min="15625" max="15625" width="7.28515625" style="130" bestFit="1" customWidth="1"/>
    <col min="15626" max="15872" width="9.140625" style="130"/>
    <col min="15873" max="15873" width="34.42578125" style="130" bestFit="1" customWidth="1"/>
    <col min="15874" max="15874" width="12.5703125" style="130" bestFit="1" customWidth="1"/>
    <col min="15875" max="15876" width="9.42578125" style="130" bestFit="1" customWidth="1"/>
    <col min="15877" max="15878" width="9.140625" style="130"/>
    <col min="15879" max="15879" width="7.28515625" style="130" bestFit="1" customWidth="1"/>
    <col min="15880" max="15880" width="9.5703125" style="130" customWidth="1"/>
    <col min="15881" max="15881" width="7.28515625" style="130" bestFit="1" customWidth="1"/>
    <col min="15882" max="16128" width="9.140625" style="130"/>
    <col min="16129" max="16129" width="34.42578125" style="130" bestFit="1" customWidth="1"/>
    <col min="16130" max="16130" width="12.5703125" style="130" bestFit="1" customWidth="1"/>
    <col min="16131" max="16132" width="9.42578125" style="130" bestFit="1" customWidth="1"/>
    <col min="16133" max="16134" width="9.140625" style="130"/>
    <col min="16135" max="16135" width="7.28515625" style="130" bestFit="1" customWidth="1"/>
    <col min="16136" max="16136" width="9.5703125" style="130" customWidth="1"/>
    <col min="16137" max="16137" width="7.28515625" style="130" bestFit="1" customWidth="1"/>
    <col min="16138" max="16384" width="9.140625" style="130"/>
  </cols>
  <sheetData>
    <row r="1" spans="1:25">
      <c r="A1" s="2579" t="s">
        <v>573</v>
      </c>
      <c r="B1" s="2579"/>
      <c r="C1" s="2579"/>
      <c r="D1" s="2579"/>
      <c r="E1" s="2579"/>
      <c r="F1" s="2579"/>
      <c r="G1" s="2579"/>
      <c r="H1" s="2579"/>
      <c r="I1" s="2579"/>
    </row>
    <row r="2" spans="1:25">
      <c r="A2" s="2579" t="s">
        <v>122</v>
      </c>
      <c r="B2" s="2579"/>
      <c r="C2" s="2579"/>
      <c r="D2" s="2579"/>
      <c r="E2" s="2579"/>
      <c r="F2" s="2579"/>
      <c r="G2" s="2579"/>
      <c r="H2" s="2579"/>
      <c r="I2" s="2579"/>
    </row>
    <row r="3" spans="1:25">
      <c r="A3" s="2579" t="s">
        <v>572</v>
      </c>
      <c r="B3" s="2579"/>
      <c r="C3" s="2579"/>
      <c r="D3" s="2579"/>
      <c r="E3" s="2579"/>
      <c r="F3" s="2579"/>
      <c r="G3" s="2579"/>
      <c r="H3" s="2579"/>
      <c r="I3" s="2579"/>
    </row>
    <row r="4" spans="1:25" ht="16.5" thickBot="1">
      <c r="A4" s="416"/>
      <c r="B4" s="416"/>
      <c r="C4" s="416"/>
      <c r="D4" s="416"/>
      <c r="E4" s="416"/>
      <c r="F4" s="416"/>
      <c r="G4" s="416"/>
      <c r="H4" s="2595" t="s">
        <v>52</v>
      </c>
      <c r="I4" s="2595"/>
    </row>
    <row r="5" spans="1:25" ht="21" customHeight="1" thickTop="1">
      <c r="A5" s="2546" t="s">
        <v>46</v>
      </c>
      <c r="B5" s="2531">
        <f>'Sect credit'!B5</f>
        <v>2018</v>
      </c>
      <c r="C5" s="2540"/>
      <c r="D5" s="2560">
        <f>'Sect credit'!D5</f>
        <v>2019</v>
      </c>
      <c r="E5" s="2561"/>
      <c r="F5" s="2571" t="str">
        <f>'Sect credit'!F5</f>
        <v>Changes during five months</v>
      </c>
      <c r="G5" s="2572"/>
      <c r="H5" s="2572"/>
      <c r="I5" s="2573"/>
    </row>
    <row r="6" spans="1:25">
      <c r="A6" s="2547"/>
      <c r="B6" s="2541" t="str">
        <f>'Sect credit'!B6</f>
        <v xml:space="preserve">Jul </v>
      </c>
      <c r="C6" s="2541" t="str">
        <f>'Sect credit'!C6</f>
        <v>Dec</v>
      </c>
      <c r="D6" s="2541" t="str">
        <f>'Sect credit'!D6</f>
        <v>Jul (R)</v>
      </c>
      <c r="E6" s="2541" t="str">
        <f>'Sect credit'!E6</f>
        <v>Dec (P)</v>
      </c>
      <c r="F6" s="2574" t="str">
        <f>'Sect credit'!F6:G6</f>
        <v>2018/19</v>
      </c>
      <c r="G6" s="2575"/>
      <c r="H6" s="2574" t="str">
        <f>'Sect credit'!H6:I6</f>
        <v>2019/20</v>
      </c>
      <c r="I6" s="2576"/>
    </row>
    <row r="7" spans="1:25">
      <c r="A7" s="2547"/>
      <c r="B7" s="2559"/>
      <c r="C7" s="2559"/>
      <c r="D7" s="2559"/>
      <c r="E7" s="2559"/>
      <c r="F7" s="426" t="s">
        <v>2</v>
      </c>
      <c r="G7" s="426" t="s">
        <v>284</v>
      </c>
      <c r="H7" s="426" t="s">
        <v>2</v>
      </c>
      <c r="I7" s="425" t="s">
        <v>284</v>
      </c>
    </row>
    <row r="8" spans="1:25" s="416" customFormat="1" ht="21" customHeight="1">
      <c r="A8" s="420" t="s">
        <v>571</v>
      </c>
      <c r="B8" s="418">
        <v>38069.924706710008</v>
      </c>
      <c r="C8" s="418">
        <v>35161.096235989986</v>
      </c>
      <c r="D8" s="418">
        <v>38246.381965080996</v>
      </c>
      <c r="E8" s="418">
        <v>37562.48964906</v>
      </c>
      <c r="F8" s="418">
        <v>-2908.8284707200219</v>
      </c>
      <c r="G8" s="419">
        <v>-7.6407518352862063</v>
      </c>
      <c r="H8" s="418">
        <v>-683.89231602099608</v>
      </c>
      <c r="I8" s="417">
        <v>-1.7881229043975735</v>
      </c>
      <c r="R8" s="335"/>
      <c r="S8" s="335"/>
      <c r="T8" s="335"/>
      <c r="U8" s="335"/>
      <c r="V8" s="335"/>
      <c r="W8" s="335"/>
      <c r="X8" s="335"/>
      <c r="Y8" s="335"/>
    </row>
    <row r="9" spans="1:25" s="416" customFormat="1" ht="21" customHeight="1">
      <c r="A9" s="420" t="s">
        <v>570</v>
      </c>
      <c r="B9" s="418">
        <v>470.42263833999982</v>
      </c>
      <c r="C9" s="418">
        <v>744.14932130999978</v>
      </c>
      <c r="D9" s="418">
        <v>336.20669644000009</v>
      </c>
      <c r="E9" s="418">
        <v>321.59961705999996</v>
      </c>
      <c r="F9" s="418">
        <v>273.72668296999996</v>
      </c>
      <c r="G9" s="419">
        <v>58.187395899123992</v>
      </c>
      <c r="H9" s="418">
        <v>-14.60707938000013</v>
      </c>
      <c r="I9" s="417">
        <v>-4.3446723502745375</v>
      </c>
      <c r="R9" s="335"/>
      <c r="S9" s="335"/>
      <c r="T9" s="335"/>
      <c r="U9" s="335"/>
      <c r="V9" s="335"/>
      <c r="W9" s="335"/>
      <c r="X9" s="335"/>
      <c r="Y9" s="335"/>
    </row>
    <row r="10" spans="1:25" s="416" customFormat="1" ht="21" customHeight="1">
      <c r="A10" s="420" t="s">
        <v>569</v>
      </c>
      <c r="B10" s="418">
        <v>37080.543552426992</v>
      </c>
      <c r="C10" s="418">
        <v>36361.058640056996</v>
      </c>
      <c r="D10" s="418">
        <v>35873.091777800997</v>
      </c>
      <c r="E10" s="418">
        <v>34844.258475741008</v>
      </c>
      <c r="F10" s="418">
        <v>-719.48491236999689</v>
      </c>
      <c r="G10" s="419">
        <v>-1.9403300044745573</v>
      </c>
      <c r="H10" s="418">
        <v>-1028.8333020599894</v>
      </c>
      <c r="I10" s="417">
        <v>-2.8679805700401113</v>
      </c>
      <c r="R10" s="335"/>
      <c r="S10" s="335"/>
      <c r="T10" s="335"/>
      <c r="U10" s="335"/>
      <c r="V10" s="335"/>
      <c r="W10" s="335"/>
      <c r="X10" s="335"/>
      <c r="Y10" s="335"/>
    </row>
    <row r="11" spans="1:25" s="416" customFormat="1" ht="21" customHeight="1">
      <c r="A11" s="420" t="s">
        <v>568</v>
      </c>
      <c r="B11" s="418">
        <v>18534.107085080002</v>
      </c>
      <c r="C11" s="418">
        <v>19044.63933364</v>
      </c>
      <c r="D11" s="418">
        <v>24098.871248544998</v>
      </c>
      <c r="E11" s="418">
        <v>21887.150774189995</v>
      </c>
      <c r="F11" s="418">
        <v>510.53224855999724</v>
      </c>
      <c r="G11" s="419">
        <v>2.7545554054286048</v>
      </c>
      <c r="H11" s="418">
        <v>-2211.7204743550028</v>
      </c>
      <c r="I11" s="417">
        <v>-9.1776932269744318</v>
      </c>
      <c r="R11" s="335"/>
      <c r="S11" s="335"/>
      <c r="T11" s="335"/>
      <c r="U11" s="335"/>
      <c r="V11" s="335"/>
      <c r="W11" s="335"/>
      <c r="X11" s="335"/>
      <c r="Y11" s="335"/>
    </row>
    <row r="12" spans="1:25" ht="21" customHeight="1">
      <c r="A12" s="424" t="s">
        <v>567</v>
      </c>
      <c r="B12" s="422">
        <v>17883.999929720001</v>
      </c>
      <c r="C12" s="422">
        <v>18407.430685489999</v>
      </c>
      <c r="D12" s="422">
        <v>23569.076208704995</v>
      </c>
      <c r="E12" s="422">
        <v>21351.449890579992</v>
      </c>
      <c r="F12" s="422">
        <v>523.43075576999763</v>
      </c>
      <c r="G12" s="423">
        <v>2.9268103211080287</v>
      </c>
      <c r="H12" s="422">
        <v>-2217.6263181250033</v>
      </c>
      <c r="I12" s="421">
        <v>-9.4090506496217525</v>
      </c>
      <c r="J12" s="416"/>
      <c r="R12" s="335"/>
      <c r="S12" s="335"/>
      <c r="T12" s="335"/>
      <c r="U12" s="335"/>
      <c r="V12" s="335"/>
      <c r="W12" s="335"/>
      <c r="X12" s="335"/>
      <c r="Y12" s="335"/>
    </row>
    <row r="13" spans="1:25" ht="21" customHeight="1">
      <c r="A13" s="424" t="s">
        <v>566</v>
      </c>
      <c r="B13" s="422">
        <v>650.10715535999998</v>
      </c>
      <c r="C13" s="422">
        <v>637.20864814999993</v>
      </c>
      <c r="D13" s="422">
        <v>529.79503983999984</v>
      </c>
      <c r="E13" s="422">
        <v>535.70088360999989</v>
      </c>
      <c r="F13" s="422">
        <v>-12.898507210000048</v>
      </c>
      <c r="G13" s="423">
        <v>-1.9840586438181005</v>
      </c>
      <c r="H13" s="422">
        <v>5.9058437700000468</v>
      </c>
      <c r="I13" s="421">
        <v>1.1147412349846904</v>
      </c>
      <c r="J13" s="416"/>
      <c r="R13" s="335"/>
      <c r="S13" s="335"/>
      <c r="T13" s="335"/>
      <c r="U13" s="335"/>
      <c r="V13" s="335"/>
      <c r="W13" s="335"/>
      <c r="X13" s="335"/>
      <c r="Y13" s="335"/>
    </row>
    <row r="14" spans="1:25" s="416" customFormat="1" ht="21" customHeight="1">
      <c r="A14" s="420" t="s">
        <v>565</v>
      </c>
      <c r="B14" s="418">
        <v>2136570.3983922452</v>
      </c>
      <c r="C14" s="418">
        <v>2393844.6393324677</v>
      </c>
      <c r="D14" s="418">
        <v>2600224.9056247701</v>
      </c>
      <c r="E14" s="418">
        <v>2750623.5681105144</v>
      </c>
      <c r="F14" s="418">
        <v>257274.24094022252</v>
      </c>
      <c r="G14" s="419">
        <v>12.041458644836588</v>
      </c>
      <c r="H14" s="418">
        <v>150398.66248574434</v>
      </c>
      <c r="I14" s="417">
        <v>5.7840636077442404</v>
      </c>
      <c r="R14" s="335"/>
      <c r="S14" s="335"/>
      <c r="T14" s="335"/>
      <c r="U14" s="335"/>
      <c r="V14" s="335"/>
      <c r="W14" s="335"/>
      <c r="X14" s="335"/>
      <c r="Y14" s="335"/>
    </row>
    <row r="15" spans="1:25" ht="21" customHeight="1">
      <c r="A15" s="424" t="s">
        <v>564</v>
      </c>
      <c r="B15" s="422">
        <v>1788703.5584675986</v>
      </c>
      <c r="C15" s="422">
        <v>2004744.8186406468</v>
      </c>
      <c r="D15" s="422">
        <v>2206624.0440647057</v>
      </c>
      <c r="E15" s="422">
        <v>2331074.4233034677</v>
      </c>
      <c r="F15" s="422">
        <v>216041.26017304813</v>
      </c>
      <c r="G15" s="423">
        <v>12.078091931461968</v>
      </c>
      <c r="H15" s="422">
        <v>124450.37923876196</v>
      </c>
      <c r="I15" s="421">
        <v>5.6398542186424514</v>
      </c>
      <c r="J15" s="416"/>
      <c r="R15" s="335"/>
      <c r="S15" s="335"/>
      <c r="T15" s="335"/>
      <c r="U15" s="335"/>
      <c r="V15" s="335"/>
      <c r="W15" s="335"/>
      <c r="X15" s="335"/>
      <c r="Y15" s="335"/>
    </row>
    <row r="16" spans="1:25" ht="21" customHeight="1">
      <c r="A16" s="424" t="s">
        <v>563</v>
      </c>
      <c r="B16" s="422">
        <v>1493988.9619694753</v>
      </c>
      <c r="C16" s="422">
        <v>1688923.3180107621</v>
      </c>
      <c r="D16" s="422">
        <v>1874918.5597242657</v>
      </c>
      <c r="E16" s="422">
        <v>1993782.9274469421</v>
      </c>
      <c r="F16" s="422">
        <v>194934.35604128684</v>
      </c>
      <c r="G16" s="423">
        <v>13.047911397170664</v>
      </c>
      <c r="H16" s="422">
        <v>118864.36772267637</v>
      </c>
      <c r="I16" s="421">
        <v>6.3397083092588904</v>
      </c>
      <c r="J16" s="416"/>
      <c r="R16" s="335"/>
      <c r="S16" s="335"/>
      <c r="T16" s="335"/>
      <c r="U16" s="335"/>
      <c r="V16" s="335"/>
      <c r="W16" s="335"/>
      <c r="X16" s="335"/>
      <c r="Y16" s="335"/>
    </row>
    <row r="17" spans="1:25" ht="21" customHeight="1">
      <c r="A17" s="424" t="s">
        <v>562</v>
      </c>
      <c r="B17" s="422">
        <v>65602.038039231513</v>
      </c>
      <c r="C17" s="422">
        <v>65987.622427258</v>
      </c>
      <c r="D17" s="422">
        <v>70431.602384412996</v>
      </c>
      <c r="E17" s="422">
        <v>77675.580235837013</v>
      </c>
      <c r="F17" s="422">
        <v>385.58438802648743</v>
      </c>
      <c r="G17" s="423">
        <v>0.58776281888666204</v>
      </c>
      <c r="H17" s="422">
        <v>7243.977851424017</v>
      </c>
      <c r="I17" s="421">
        <v>10.285124299581689</v>
      </c>
      <c r="J17" s="416"/>
      <c r="R17" s="335"/>
      <c r="S17" s="335"/>
      <c r="T17" s="335"/>
      <c r="U17" s="335"/>
      <c r="V17" s="335"/>
      <c r="W17" s="335"/>
      <c r="X17" s="335"/>
      <c r="Y17" s="335"/>
    </row>
    <row r="18" spans="1:25" ht="21" customHeight="1">
      <c r="A18" s="424" t="s">
        <v>561</v>
      </c>
      <c r="B18" s="422">
        <v>1632.1177603000001</v>
      </c>
      <c r="C18" s="422">
        <v>1861.3204481199998</v>
      </c>
      <c r="D18" s="422">
        <v>1789.8455257599999</v>
      </c>
      <c r="E18" s="422">
        <v>1822.71655816</v>
      </c>
      <c r="F18" s="422">
        <v>229.20268781999971</v>
      </c>
      <c r="G18" s="423">
        <v>14.043269021095014</v>
      </c>
      <c r="H18" s="422">
        <v>32.871032400000104</v>
      </c>
      <c r="I18" s="421">
        <v>1.8365290147619018</v>
      </c>
      <c r="J18" s="416"/>
      <c r="R18" s="335"/>
      <c r="S18" s="335"/>
      <c r="T18" s="335"/>
      <c r="U18" s="335"/>
      <c r="V18" s="335"/>
      <c r="W18" s="335"/>
      <c r="X18" s="335"/>
      <c r="Y18" s="335"/>
    </row>
    <row r="19" spans="1:25" ht="21" customHeight="1">
      <c r="A19" s="424" t="s">
        <v>560</v>
      </c>
      <c r="B19" s="422">
        <v>184500.45701328423</v>
      </c>
      <c r="C19" s="422">
        <v>195927.90057070096</v>
      </c>
      <c r="D19" s="422">
        <v>198281.30780703694</v>
      </c>
      <c r="E19" s="422">
        <v>195560.89039050372</v>
      </c>
      <c r="F19" s="422">
        <v>11427.443557416729</v>
      </c>
      <c r="G19" s="423">
        <v>6.1937210034086476</v>
      </c>
      <c r="H19" s="422">
        <v>-2720.4174165332224</v>
      </c>
      <c r="I19" s="421">
        <v>-1.3719989274937978</v>
      </c>
      <c r="J19" s="416"/>
      <c r="R19" s="335"/>
      <c r="S19" s="335"/>
      <c r="T19" s="335"/>
      <c r="U19" s="335"/>
      <c r="V19" s="335"/>
      <c r="W19" s="335"/>
      <c r="X19" s="335"/>
      <c r="Y19" s="335"/>
    </row>
    <row r="20" spans="1:25" ht="21" customHeight="1">
      <c r="A20" s="424" t="s">
        <v>559</v>
      </c>
      <c r="B20" s="422">
        <v>42979.98368530791</v>
      </c>
      <c r="C20" s="422">
        <v>52044.657183805983</v>
      </c>
      <c r="D20" s="422">
        <v>61202.728623230476</v>
      </c>
      <c r="E20" s="422">
        <v>62232.308672024483</v>
      </c>
      <c r="F20" s="422">
        <v>9064.6734984980721</v>
      </c>
      <c r="G20" s="423">
        <v>21.090453558261121</v>
      </c>
      <c r="H20" s="422">
        <v>1029.5800487940069</v>
      </c>
      <c r="I20" s="421">
        <v>1.6822453376747215</v>
      </c>
      <c r="J20" s="416"/>
      <c r="R20" s="335"/>
      <c r="S20" s="335"/>
      <c r="T20" s="335"/>
      <c r="U20" s="335"/>
      <c r="V20" s="335"/>
      <c r="W20" s="335"/>
      <c r="X20" s="335"/>
      <c r="Y20" s="335"/>
    </row>
    <row r="21" spans="1:25" ht="21" customHeight="1">
      <c r="A21" s="424" t="s">
        <v>558</v>
      </c>
      <c r="B21" s="422">
        <v>347866.83992464625</v>
      </c>
      <c r="C21" s="422">
        <v>389099.82069182082</v>
      </c>
      <c r="D21" s="422">
        <v>393600.86156006425</v>
      </c>
      <c r="E21" s="422">
        <v>419549.14480704686</v>
      </c>
      <c r="F21" s="422">
        <v>41232.980767174566</v>
      </c>
      <c r="G21" s="423">
        <v>11.853093205465147</v>
      </c>
      <c r="H21" s="422">
        <v>25948.28324698261</v>
      </c>
      <c r="I21" s="421">
        <v>6.5925372073970552</v>
      </c>
      <c r="J21" s="416"/>
      <c r="R21" s="335"/>
      <c r="S21" s="335"/>
      <c r="T21" s="335"/>
      <c r="U21" s="335"/>
      <c r="V21" s="335"/>
      <c r="W21" s="335"/>
      <c r="X21" s="335"/>
      <c r="Y21" s="335"/>
    </row>
    <row r="22" spans="1:25" ht="21" customHeight="1">
      <c r="A22" s="424" t="s">
        <v>557</v>
      </c>
      <c r="B22" s="422">
        <v>23946.215620529998</v>
      </c>
      <c r="C22" s="422">
        <v>24222.256524088007</v>
      </c>
      <c r="D22" s="422">
        <v>29231.004903730998</v>
      </c>
      <c r="E22" s="422">
        <v>27555.111080122006</v>
      </c>
      <c r="F22" s="422">
        <v>276.04090355800872</v>
      </c>
      <c r="G22" s="423">
        <v>1.1527537709188103</v>
      </c>
      <c r="H22" s="422">
        <v>-1675.8938236089925</v>
      </c>
      <c r="I22" s="421">
        <v>-5.733274750999354</v>
      </c>
      <c r="J22" s="416"/>
      <c r="R22" s="335"/>
      <c r="S22" s="335"/>
      <c r="T22" s="335"/>
      <c r="U22" s="335"/>
      <c r="V22" s="335"/>
      <c r="W22" s="335"/>
      <c r="X22" s="335"/>
      <c r="Y22" s="335"/>
    </row>
    <row r="23" spans="1:25" ht="21" customHeight="1">
      <c r="A23" s="424" t="s">
        <v>556</v>
      </c>
      <c r="B23" s="422">
        <v>7601.7814009999993</v>
      </c>
      <c r="C23" s="422">
        <v>8076.7150383299995</v>
      </c>
      <c r="D23" s="422">
        <v>9865.0928315409983</v>
      </c>
      <c r="E23" s="422">
        <v>7520.3549580420004</v>
      </c>
      <c r="F23" s="422">
        <v>474.93363733000024</v>
      </c>
      <c r="G23" s="423">
        <v>6.2476623869705543</v>
      </c>
      <c r="H23" s="422">
        <v>-2344.7378734989979</v>
      </c>
      <c r="I23" s="421">
        <v>-23.768026449810232</v>
      </c>
      <c r="J23" s="416"/>
      <c r="R23" s="335"/>
      <c r="S23" s="335"/>
      <c r="T23" s="335"/>
      <c r="U23" s="335"/>
      <c r="V23" s="335"/>
      <c r="W23" s="335"/>
      <c r="X23" s="335"/>
      <c r="Y23" s="335"/>
    </row>
    <row r="24" spans="1:25" ht="21" customHeight="1">
      <c r="A24" s="424" t="s">
        <v>555</v>
      </c>
      <c r="B24" s="422">
        <v>444.39140807000001</v>
      </c>
      <c r="C24" s="422">
        <v>373.11188056000015</v>
      </c>
      <c r="D24" s="422">
        <v>369.24056644000001</v>
      </c>
      <c r="E24" s="422">
        <v>461.83932267999995</v>
      </c>
      <c r="F24" s="422">
        <v>-71.279527509999866</v>
      </c>
      <c r="G24" s="423">
        <v>-16.039807749562073</v>
      </c>
      <c r="H24" s="422">
        <v>92.598756239999943</v>
      </c>
      <c r="I24" s="421">
        <v>25.078164388269304</v>
      </c>
      <c r="J24" s="416"/>
      <c r="R24" s="335"/>
      <c r="S24" s="335"/>
      <c r="T24" s="335"/>
      <c r="U24" s="335"/>
      <c r="V24" s="335"/>
      <c r="W24" s="335"/>
      <c r="X24" s="335"/>
      <c r="Y24" s="335"/>
    </row>
    <row r="25" spans="1:25" ht="21" customHeight="1">
      <c r="A25" s="424" t="s">
        <v>554</v>
      </c>
      <c r="B25" s="422">
        <v>15900.042811459996</v>
      </c>
      <c r="C25" s="422">
        <v>15772.429605198007</v>
      </c>
      <c r="D25" s="422">
        <v>18996.671505750001</v>
      </c>
      <c r="E25" s="422">
        <v>19572.916799400013</v>
      </c>
      <c r="F25" s="422">
        <v>-127.61320626198903</v>
      </c>
      <c r="G25" s="423">
        <v>-0.80259662049470393</v>
      </c>
      <c r="H25" s="422">
        <v>576.24529365001217</v>
      </c>
      <c r="I25" s="421">
        <v>3.033401369685166</v>
      </c>
      <c r="J25" s="416"/>
      <c r="R25" s="335"/>
      <c r="S25" s="335"/>
      <c r="T25" s="335"/>
      <c r="U25" s="335"/>
      <c r="V25" s="335"/>
      <c r="W25" s="335"/>
      <c r="X25" s="335"/>
      <c r="Y25" s="335"/>
    </row>
    <row r="26" spans="1:25" ht="21" customHeight="1">
      <c r="A26" s="424" t="s">
        <v>553</v>
      </c>
      <c r="B26" s="422">
        <v>323920.62430411624</v>
      </c>
      <c r="C26" s="422">
        <v>364877.56416773278</v>
      </c>
      <c r="D26" s="422">
        <v>364369.8566563332</v>
      </c>
      <c r="E26" s="422">
        <v>391994.03372692497</v>
      </c>
      <c r="F26" s="422">
        <v>40956.939863616542</v>
      </c>
      <c r="G26" s="423">
        <v>12.64412846560943</v>
      </c>
      <c r="H26" s="422">
        <v>27624.177070591773</v>
      </c>
      <c r="I26" s="421">
        <v>7.5813562966176917</v>
      </c>
      <c r="J26" s="416"/>
      <c r="R26" s="335"/>
      <c r="S26" s="335"/>
      <c r="T26" s="335"/>
      <c r="U26" s="335"/>
      <c r="V26" s="335"/>
      <c r="W26" s="335"/>
      <c r="X26" s="335"/>
      <c r="Y26" s="335"/>
    </row>
    <row r="27" spans="1:25" ht="21" customHeight="1">
      <c r="A27" s="424" t="s">
        <v>552</v>
      </c>
      <c r="B27" s="422">
        <v>24649.654294075008</v>
      </c>
      <c r="C27" s="422">
        <v>32747.940170344002</v>
      </c>
      <c r="D27" s="422">
        <v>26867.261286106997</v>
      </c>
      <c r="E27" s="422">
        <v>21474.093693642</v>
      </c>
      <c r="F27" s="422">
        <v>8098.2858762689939</v>
      </c>
      <c r="G27" s="423">
        <v>32.853547476386161</v>
      </c>
      <c r="H27" s="422">
        <v>-5393.1675924649971</v>
      </c>
      <c r="I27" s="421">
        <v>-20.073380517030191</v>
      </c>
      <c r="J27" s="416"/>
      <c r="R27" s="335"/>
      <c r="S27" s="335"/>
      <c r="T27" s="335"/>
      <c r="U27" s="335"/>
      <c r="V27" s="335"/>
      <c r="W27" s="335"/>
      <c r="X27" s="335"/>
      <c r="Y27" s="335"/>
    </row>
    <row r="28" spans="1:25" ht="21" customHeight="1">
      <c r="A28" s="424" t="s">
        <v>551</v>
      </c>
      <c r="B28" s="422">
        <v>6801.4195604200022</v>
      </c>
      <c r="C28" s="422">
        <v>3375.4761875099994</v>
      </c>
      <c r="D28" s="422">
        <v>5386.3378885710008</v>
      </c>
      <c r="E28" s="422">
        <v>7191.0572189580007</v>
      </c>
      <c r="F28" s="422">
        <v>-3425.9433729100028</v>
      </c>
      <c r="G28" s="423">
        <v>-50.371004795040811</v>
      </c>
      <c r="H28" s="422">
        <v>1804.7193303869999</v>
      </c>
      <c r="I28" s="421">
        <v>33.505497941678392</v>
      </c>
      <c r="J28" s="416"/>
      <c r="R28" s="335"/>
      <c r="S28" s="335"/>
      <c r="T28" s="335"/>
      <c r="U28" s="335"/>
      <c r="V28" s="335"/>
      <c r="W28" s="335"/>
      <c r="X28" s="335"/>
      <c r="Y28" s="335"/>
    </row>
    <row r="29" spans="1:25" ht="21" customHeight="1">
      <c r="A29" s="424" t="s">
        <v>550</v>
      </c>
      <c r="B29" s="422">
        <v>292469.55044962122</v>
      </c>
      <c r="C29" s="422">
        <v>328754.14780987875</v>
      </c>
      <c r="D29" s="422">
        <v>332116.25748165516</v>
      </c>
      <c r="E29" s="422">
        <v>363328.88281432487</v>
      </c>
      <c r="F29" s="422">
        <v>36284.597360257525</v>
      </c>
      <c r="G29" s="423">
        <v>12.406282057218007</v>
      </c>
      <c r="H29" s="422">
        <v>31212.625332669704</v>
      </c>
      <c r="I29" s="421">
        <v>9.3981022095534641</v>
      </c>
      <c r="R29" s="335"/>
      <c r="S29" s="335"/>
      <c r="T29" s="335"/>
      <c r="U29" s="335"/>
      <c r="V29" s="335"/>
      <c r="W29" s="335"/>
      <c r="X29" s="335"/>
      <c r="Y29" s="335"/>
    </row>
    <row r="30" spans="1:25" ht="21" customHeight="1">
      <c r="A30" s="424" t="s">
        <v>549</v>
      </c>
      <c r="B30" s="422">
        <v>7559.4446510799999</v>
      </c>
      <c r="C30" s="422">
        <v>8253.6219869500001</v>
      </c>
      <c r="D30" s="422">
        <v>7506.1485583100002</v>
      </c>
      <c r="E30" s="422">
        <v>7915.9497893780008</v>
      </c>
      <c r="F30" s="422">
        <v>694.17733587000021</v>
      </c>
      <c r="G30" s="423">
        <v>9.1829144588131193</v>
      </c>
      <c r="H30" s="422">
        <v>409.80123106800056</v>
      </c>
      <c r="I30" s="421">
        <v>5.4595406403769173</v>
      </c>
      <c r="R30" s="335"/>
      <c r="S30" s="335"/>
      <c r="T30" s="335"/>
      <c r="U30" s="335"/>
      <c r="V30" s="335"/>
      <c r="W30" s="335"/>
      <c r="X30" s="335"/>
      <c r="Y30" s="335"/>
    </row>
    <row r="31" spans="1:25" ht="21" customHeight="1">
      <c r="A31" s="424" t="s">
        <v>548</v>
      </c>
      <c r="B31" s="422">
        <v>7560.9234236119992</v>
      </c>
      <c r="C31" s="422">
        <v>11087.060631750002</v>
      </c>
      <c r="D31" s="422">
        <v>6720.9373362709985</v>
      </c>
      <c r="E31" s="422">
        <v>5985.0583301099978</v>
      </c>
      <c r="F31" s="422">
        <v>3526.1372081380032</v>
      </c>
      <c r="G31" s="423">
        <v>46.636330122405859</v>
      </c>
      <c r="H31" s="422">
        <v>-735.87900616100069</v>
      </c>
      <c r="I31" s="421">
        <v>-10.94905322490763</v>
      </c>
      <c r="R31" s="335"/>
      <c r="S31" s="335"/>
      <c r="T31" s="335"/>
      <c r="U31" s="335"/>
      <c r="V31" s="335"/>
      <c r="W31" s="335"/>
      <c r="X31" s="335"/>
      <c r="Y31" s="335"/>
    </row>
    <row r="32" spans="1:25" ht="21" customHeight="1">
      <c r="A32" s="424" t="s">
        <v>547</v>
      </c>
      <c r="B32" s="422">
        <v>277349.18237492925</v>
      </c>
      <c r="C32" s="422">
        <v>309413.46519117872</v>
      </c>
      <c r="D32" s="422">
        <v>317889.17158707423</v>
      </c>
      <c r="E32" s="422">
        <v>349427.87469483685</v>
      </c>
      <c r="F32" s="422">
        <v>32064.28281624947</v>
      </c>
      <c r="G32" s="423">
        <v>11.560979751836433</v>
      </c>
      <c r="H32" s="422">
        <v>31538.703107762616</v>
      </c>
      <c r="I32" s="421">
        <v>9.9212889040241272</v>
      </c>
      <c r="R32" s="335"/>
      <c r="S32" s="335"/>
      <c r="T32" s="335"/>
      <c r="U32" s="335"/>
      <c r="V32" s="335"/>
      <c r="W32" s="335"/>
      <c r="X32" s="335"/>
      <c r="Y32" s="335"/>
    </row>
    <row r="33" spans="1:25" s="416" customFormat="1" ht="21" customHeight="1">
      <c r="A33" s="420" t="s">
        <v>546</v>
      </c>
      <c r="B33" s="418">
        <v>18166.437969869505</v>
      </c>
      <c r="C33" s="418">
        <v>19911.688458511999</v>
      </c>
      <c r="D33" s="418">
        <v>23280.714227799504</v>
      </c>
      <c r="E33" s="418">
        <v>31859.984755711004</v>
      </c>
      <c r="F33" s="418">
        <v>1745.250488642494</v>
      </c>
      <c r="G33" s="419">
        <v>9.6070043645162144</v>
      </c>
      <c r="H33" s="418">
        <v>8579.2705279114998</v>
      </c>
      <c r="I33" s="417">
        <v>36.851406034901594</v>
      </c>
      <c r="R33" s="335"/>
      <c r="S33" s="335"/>
      <c r="T33" s="335"/>
      <c r="U33" s="335"/>
      <c r="V33" s="335"/>
      <c r="W33" s="335"/>
      <c r="X33" s="335"/>
      <c r="Y33" s="335"/>
    </row>
    <row r="34" spans="1:25" ht="21" customHeight="1">
      <c r="A34" s="424" t="s">
        <v>545</v>
      </c>
      <c r="B34" s="422">
        <v>826.24828669999999</v>
      </c>
      <c r="C34" s="422">
        <v>880.40014311000004</v>
      </c>
      <c r="D34" s="422">
        <v>2381.5983744824998</v>
      </c>
      <c r="E34" s="422">
        <v>1287.6616139400001</v>
      </c>
      <c r="F34" s="422">
        <v>54.15185641000005</v>
      </c>
      <c r="G34" s="423">
        <v>6.5539447744309687</v>
      </c>
      <c r="H34" s="422">
        <v>-1093.9367605424998</v>
      </c>
      <c r="I34" s="421">
        <v>-45.932881558176348</v>
      </c>
      <c r="J34" s="416"/>
      <c r="R34" s="335"/>
      <c r="S34" s="335"/>
      <c r="T34" s="335"/>
      <c r="U34" s="335"/>
      <c r="V34" s="335"/>
      <c r="W34" s="335"/>
      <c r="X34" s="335"/>
      <c r="Y34" s="335"/>
    </row>
    <row r="35" spans="1:25" ht="21" customHeight="1">
      <c r="A35" s="424" t="s">
        <v>544</v>
      </c>
      <c r="B35" s="422">
        <v>17340.189683169505</v>
      </c>
      <c r="C35" s="422">
        <v>19031.288315402002</v>
      </c>
      <c r="D35" s="422">
        <v>20899.115853317006</v>
      </c>
      <c r="E35" s="422">
        <v>30572.323141771005</v>
      </c>
      <c r="F35" s="422">
        <v>1691.098632232497</v>
      </c>
      <c r="G35" s="423">
        <v>9.7524805848801517</v>
      </c>
      <c r="H35" s="422">
        <v>9673.2072884539994</v>
      </c>
      <c r="I35" s="421">
        <v>46.285246497251777</v>
      </c>
      <c r="J35" s="416"/>
      <c r="R35" s="335"/>
      <c r="S35" s="335"/>
      <c r="T35" s="335"/>
      <c r="U35" s="335"/>
      <c r="V35" s="335"/>
      <c r="W35" s="335"/>
      <c r="X35" s="335"/>
      <c r="Y35" s="335"/>
    </row>
    <row r="36" spans="1:25" ht="21" customHeight="1">
      <c r="A36" s="424" t="s">
        <v>543</v>
      </c>
      <c r="B36" s="422">
        <v>16717.919405479504</v>
      </c>
      <c r="C36" s="422">
        <v>18425.394650382004</v>
      </c>
      <c r="D36" s="422">
        <v>20415.468951417002</v>
      </c>
      <c r="E36" s="422">
        <v>30236.629756751001</v>
      </c>
      <c r="F36" s="422">
        <v>1707.4752449025</v>
      </c>
      <c r="G36" s="423">
        <v>10.213443452436156</v>
      </c>
      <c r="H36" s="422">
        <v>9821.1608053339987</v>
      </c>
      <c r="I36" s="421">
        <v>48.106466859544412</v>
      </c>
      <c r="J36" s="416"/>
      <c r="R36" s="335"/>
      <c r="S36" s="335"/>
      <c r="T36" s="335"/>
      <c r="U36" s="335"/>
      <c r="V36" s="335"/>
      <c r="W36" s="335"/>
      <c r="X36" s="335"/>
      <c r="Y36" s="335"/>
    </row>
    <row r="37" spans="1:25" ht="21" customHeight="1">
      <c r="A37" s="424" t="s">
        <v>542</v>
      </c>
      <c r="B37" s="422">
        <v>201.73571676</v>
      </c>
      <c r="C37" s="422">
        <v>320.97895659000005</v>
      </c>
      <c r="D37" s="422">
        <v>102.22730663999999</v>
      </c>
      <c r="E37" s="422">
        <v>185.95882296000002</v>
      </c>
      <c r="F37" s="422">
        <v>119.24323983000005</v>
      </c>
      <c r="G37" s="423">
        <v>59.108640624040213</v>
      </c>
      <c r="H37" s="422">
        <v>83.731516320000026</v>
      </c>
      <c r="I37" s="421">
        <v>81.907191994078374</v>
      </c>
      <c r="J37" s="416"/>
      <c r="R37" s="335"/>
      <c r="S37" s="335"/>
      <c r="T37" s="335"/>
      <c r="U37" s="335"/>
      <c r="V37" s="335"/>
      <c r="W37" s="335"/>
      <c r="X37" s="335"/>
      <c r="Y37" s="335"/>
    </row>
    <row r="38" spans="1:25" ht="21" customHeight="1">
      <c r="A38" s="424" t="s">
        <v>541</v>
      </c>
      <c r="B38" s="422">
        <v>263.89197999999999</v>
      </c>
      <c r="C38" s="422">
        <v>140.35933000000003</v>
      </c>
      <c r="D38" s="422">
        <v>265.14700000000005</v>
      </c>
      <c r="E38" s="422">
        <v>83.509</v>
      </c>
      <c r="F38" s="422">
        <v>-123.53264999999996</v>
      </c>
      <c r="G38" s="423">
        <v>-46.811824292651849</v>
      </c>
      <c r="H38" s="422">
        <v>-181.63800000000003</v>
      </c>
      <c r="I38" s="421">
        <v>-68.504640821883712</v>
      </c>
      <c r="J38" s="416"/>
      <c r="R38" s="335"/>
      <c r="S38" s="335"/>
      <c r="T38" s="335"/>
      <c r="U38" s="335"/>
      <c r="V38" s="335"/>
      <c r="W38" s="335"/>
      <c r="X38" s="335"/>
      <c r="Y38" s="335"/>
    </row>
    <row r="39" spans="1:25" ht="21" customHeight="1">
      <c r="A39" s="424" t="s">
        <v>540</v>
      </c>
      <c r="B39" s="422">
        <v>156.64258093000001</v>
      </c>
      <c r="C39" s="422">
        <v>144.55537843000002</v>
      </c>
      <c r="D39" s="422">
        <v>116.27259526</v>
      </c>
      <c r="E39" s="422">
        <v>66.225562060000001</v>
      </c>
      <c r="F39" s="422">
        <v>-12.087202499999989</v>
      </c>
      <c r="G39" s="423">
        <v>-7.7164219513220891</v>
      </c>
      <c r="H39" s="422">
        <v>-50.047033200000001</v>
      </c>
      <c r="I39" s="421">
        <v>-43.042845210506052</v>
      </c>
      <c r="J39" s="416"/>
      <c r="R39" s="335"/>
      <c r="S39" s="335"/>
      <c r="T39" s="335"/>
      <c r="U39" s="335"/>
      <c r="V39" s="335"/>
      <c r="W39" s="335"/>
      <c r="X39" s="335"/>
      <c r="Y39" s="335"/>
    </row>
    <row r="40" spans="1:25" s="416" customFormat="1" ht="21" customHeight="1">
      <c r="A40" s="420" t="s">
        <v>539</v>
      </c>
      <c r="B40" s="418">
        <v>78276.711004305485</v>
      </c>
      <c r="C40" s="418">
        <v>87088.347586970398</v>
      </c>
      <c r="D40" s="418">
        <v>100600.99154218668</v>
      </c>
      <c r="E40" s="418">
        <v>105541.08098763766</v>
      </c>
      <c r="F40" s="418">
        <v>8811.6365826649126</v>
      </c>
      <c r="G40" s="419">
        <v>11.25703478034513</v>
      </c>
      <c r="H40" s="418">
        <v>4940.0894454509835</v>
      </c>
      <c r="I40" s="417">
        <v>4.9105772912579839</v>
      </c>
      <c r="R40" s="335"/>
      <c r="S40" s="335"/>
      <c r="T40" s="335"/>
      <c r="U40" s="335"/>
      <c r="V40" s="335"/>
      <c r="W40" s="335"/>
      <c r="X40" s="335"/>
      <c r="Y40" s="335"/>
    </row>
    <row r="41" spans="1:25" ht="21" customHeight="1">
      <c r="A41" s="424" t="s">
        <v>538</v>
      </c>
      <c r="B41" s="422">
        <v>2348.2273501200002</v>
      </c>
      <c r="C41" s="422">
        <v>2325.8711621400007</v>
      </c>
      <c r="D41" s="422">
        <v>2365.2239835199998</v>
      </c>
      <c r="E41" s="422">
        <v>2339.4059547000002</v>
      </c>
      <c r="F41" s="422">
        <v>-22.356187979999504</v>
      </c>
      <c r="G41" s="423">
        <v>-0.95204529403241334</v>
      </c>
      <c r="H41" s="422">
        <v>-25.818028819999654</v>
      </c>
      <c r="I41" s="421">
        <v>-1.0915680290699767</v>
      </c>
      <c r="J41" s="416"/>
      <c r="R41" s="335"/>
      <c r="S41" s="335"/>
      <c r="T41" s="335"/>
      <c r="U41" s="335"/>
      <c r="V41" s="335"/>
      <c r="W41" s="335"/>
      <c r="X41" s="335"/>
      <c r="Y41" s="335"/>
    </row>
    <row r="42" spans="1:25" ht="21" customHeight="1">
      <c r="A42" s="424" t="s">
        <v>537</v>
      </c>
      <c r="B42" s="422">
        <v>55639.508394846693</v>
      </c>
      <c r="C42" s="422">
        <v>62220.62126281159</v>
      </c>
      <c r="D42" s="422">
        <v>77217.251276426687</v>
      </c>
      <c r="E42" s="422">
        <v>79578.826074196637</v>
      </c>
      <c r="F42" s="422">
        <v>6581.1128679648973</v>
      </c>
      <c r="G42" s="423">
        <v>11.828129071993089</v>
      </c>
      <c r="H42" s="422">
        <v>2361.5747977699502</v>
      </c>
      <c r="I42" s="421">
        <v>3.0583512864448532</v>
      </c>
      <c r="J42" s="416"/>
      <c r="R42" s="335"/>
      <c r="S42" s="335"/>
      <c r="T42" s="335"/>
      <c r="U42" s="335"/>
      <c r="V42" s="335"/>
      <c r="W42" s="335"/>
      <c r="X42" s="335"/>
      <c r="Y42" s="335"/>
    </row>
    <row r="43" spans="1:25" ht="21" customHeight="1">
      <c r="A43" s="424" t="s">
        <v>536</v>
      </c>
      <c r="B43" s="422">
        <v>6078.0980833899994</v>
      </c>
      <c r="C43" s="422">
        <v>6398.4780480899954</v>
      </c>
      <c r="D43" s="422">
        <v>5845.789092369997</v>
      </c>
      <c r="E43" s="422">
        <v>7141.0664983609968</v>
      </c>
      <c r="F43" s="422">
        <v>320.37996469999598</v>
      </c>
      <c r="G43" s="423">
        <v>5.2710561808062693</v>
      </c>
      <c r="H43" s="422">
        <v>1295.2774059909998</v>
      </c>
      <c r="I43" s="421">
        <v>22.157443341252481</v>
      </c>
      <c r="J43" s="416"/>
      <c r="R43" s="335"/>
      <c r="S43" s="335"/>
      <c r="T43" s="335"/>
      <c r="U43" s="335"/>
      <c r="V43" s="335"/>
      <c r="W43" s="335"/>
      <c r="X43" s="335"/>
      <c r="Y43" s="335"/>
    </row>
    <row r="44" spans="1:25" ht="21" customHeight="1">
      <c r="A44" s="424" t="s">
        <v>535</v>
      </c>
      <c r="B44" s="422">
        <v>7085.6220432287946</v>
      </c>
      <c r="C44" s="422">
        <v>8590.5624309288014</v>
      </c>
      <c r="D44" s="422">
        <v>9060.719346660002</v>
      </c>
      <c r="E44" s="422">
        <v>7702.4410314300021</v>
      </c>
      <c r="F44" s="422">
        <v>1504.9403877000068</v>
      </c>
      <c r="G44" s="423">
        <v>21.239354548104455</v>
      </c>
      <c r="H44" s="422">
        <v>-1358.2783152299999</v>
      </c>
      <c r="I44" s="421">
        <v>-14.990844140103443</v>
      </c>
      <c r="J44" s="416"/>
      <c r="R44" s="335"/>
      <c r="S44" s="335"/>
      <c r="T44" s="335"/>
      <c r="U44" s="335"/>
      <c r="V44" s="335"/>
      <c r="W44" s="335"/>
      <c r="X44" s="335"/>
      <c r="Y44" s="335"/>
    </row>
    <row r="45" spans="1:25" ht="21" customHeight="1">
      <c r="A45" s="424" t="s">
        <v>534</v>
      </c>
      <c r="B45" s="422">
        <v>7125.255132719999</v>
      </c>
      <c r="C45" s="422">
        <v>7552.8146830000005</v>
      </c>
      <c r="D45" s="422">
        <v>6112.0431432099986</v>
      </c>
      <c r="E45" s="422">
        <v>8779.3414289499997</v>
      </c>
      <c r="F45" s="422">
        <v>427.55955028000153</v>
      </c>
      <c r="G45" s="423">
        <v>6.000620922563157</v>
      </c>
      <c r="H45" s="422">
        <v>2667.2982857400011</v>
      </c>
      <c r="I45" s="421">
        <v>43.640043488619035</v>
      </c>
      <c r="J45" s="416"/>
      <c r="R45" s="335"/>
      <c r="S45" s="335"/>
      <c r="T45" s="335"/>
      <c r="U45" s="335"/>
      <c r="V45" s="335"/>
      <c r="W45" s="335"/>
      <c r="X45" s="335"/>
      <c r="Y45" s="335"/>
    </row>
    <row r="46" spans="1:25" s="416" customFormat="1" ht="21" customHeight="1">
      <c r="A46" s="420" t="s">
        <v>533</v>
      </c>
      <c r="B46" s="418">
        <v>1277.91114952618</v>
      </c>
      <c r="C46" s="418">
        <v>1533.1468534925996</v>
      </c>
      <c r="D46" s="418">
        <v>1670.3679137347758</v>
      </c>
      <c r="E46" s="418">
        <v>1920.2627434375033</v>
      </c>
      <c r="F46" s="418">
        <v>255.23570396641958</v>
      </c>
      <c r="G46" s="419">
        <v>19.972883409073869</v>
      </c>
      <c r="H46" s="418">
        <v>249.89482970272752</v>
      </c>
      <c r="I46" s="417">
        <v>14.96046635282808</v>
      </c>
      <c r="R46" s="335"/>
      <c r="S46" s="335"/>
      <c r="T46" s="335"/>
      <c r="U46" s="335"/>
      <c r="V46" s="335"/>
      <c r="W46" s="335"/>
      <c r="X46" s="335"/>
      <c r="Y46" s="335"/>
    </row>
    <row r="47" spans="1:25" s="416" customFormat="1" ht="21" customHeight="1">
      <c r="A47" s="420" t="s">
        <v>532</v>
      </c>
      <c r="B47" s="418">
        <v>94332.308417650012</v>
      </c>
      <c r="C47" s="418">
        <v>73454.553749116632</v>
      </c>
      <c r="D47" s="418">
        <v>87565.250230755322</v>
      </c>
      <c r="E47" s="418">
        <v>97197.867233308294</v>
      </c>
      <c r="F47" s="418">
        <v>-20877.75466853338</v>
      </c>
      <c r="G47" s="419">
        <v>-22.132135870245548</v>
      </c>
      <c r="H47" s="418">
        <v>9632.6170025529718</v>
      </c>
      <c r="I47" s="417">
        <v>11.000501885358323</v>
      </c>
      <c r="K47" s="130"/>
      <c r="L47" s="130"/>
      <c r="M47" s="130"/>
      <c r="N47" s="130"/>
      <c r="O47" s="130"/>
      <c r="P47" s="130"/>
      <c r="Q47" s="130"/>
      <c r="R47" s="335"/>
      <c r="S47" s="335"/>
      <c r="T47" s="335"/>
      <c r="U47" s="335"/>
      <c r="V47" s="335"/>
      <c r="W47" s="335"/>
      <c r="X47" s="335"/>
      <c r="Y47" s="335"/>
    </row>
    <row r="48" spans="1:25" ht="21" customHeight="1" thickBot="1">
      <c r="A48" s="415" t="s">
        <v>531</v>
      </c>
      <c r="B48" s="413">
        <v>2422778.7649161536</v>
      </c>
      <c r="C48" s="413">
        <v>2667143.3195115561</v>
      </c>
      <c r="D48" s="413">
        <v>2911896.7812271132</v>
      </c>
      <c r="E48" s="413">
        <v>3081758.2623466598</v>
      </c>
      <c r="F48" s="413">
        <v>244364.55459540291</v>
      </c>
      <c r="G48" s="414">
        <v>10.086127472058298</v>
      </c>
      <c r="H48" s="413">
        <v>169861.48111954652</v>
      </c>
      <c r="I48" s="412">
        <v>5.833362027618457</v>
      </c>
      <c r="R48" s="335"/>
      <c r="S48" s="335"/>
      <c r="T48" s="335"/>
      <c r="U48" s="335"/>
      <c r="V48" s="335"/>
      <c r="W48" s="335"/>
      <c r="X48" s="335"/>
      <c r="Y48" s="335"/>
    </row>
    <row r="49" spans="1:8" ht="21" customHeight="1" thickTop="1">
      <c r="A49" s="333" t="s">
        <v>254</v>
      </c>
      <c r="B49" s="214"/>
      <c r="C49" s="214"/>
      <c r="D49" s="214"/>
      <c r="E49" s="214"/>
      <c r="F49" s="214"/>
      <c r="H49" s="214"/>
    </row>
    <row r="54" spans="1:8">
      <c r="B54" s="214"/>
      <c r="C54" s="214"/>
      <c r="D54" s="214"/>
      <c r="E54" s="214"/>
    </row>
    <row r="55" spans="1:8">
      <c r="B55" s="214"/>
      <c r="C55" s="214"/>
      <c r="D55" s="214"/>
      <c r="E55" s="214"/>
    </row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E8" sqref="E8"/>
    </sheetView>
  </sheetViews>
  <sheetFormatPr defaultRowHeight="15.75"/>
  <cols>
    <col min="1" max="1" width="62.140625" style="130" bestFit="1" customWidth="1"/>
    <col min="2" max="6" width="10.7109375" style="130" customWidth="1"/>
    <col min="7" max="7" width="9.85546875" style="130" customWidth="1"/>
    <col min="8" max="8" width="10.7109375" style="130" customWidth="1"/>
    <col min="9" max="9" width="9.7109375" style="130" customWidth="1"/>
    <col min="10" max="256" width="9.140625" style="130"/>
    <col min="257" max="257" width="55" style="130" customWidth="1"/>
    <col min="258" max="258" width="9.42578125" style="130" bestFit="1" customWidth="1"/>
    <col min="259" max="259" width="9.42578125" style="130" customWidth="1"/>
    <col min="260" max="260" width="9.42578125" style="130" bestFit="1" customWidth="1"/>
    <col min="261" max="261" width="9.42578125" style="130" customWidth="1"/>
    <col min="262" max="262" width="8.42578125" style="130" bestFit="1" customWidth="1"/>
    <col min="263" max="263" width="7.140625" style="130" bestFit="1" customWidth="1"/>
    <col min="264" max="264" width="8.42578125" style="130" bestFit="1" customWidth="1"/>
    <col min="265" max="265" width="6.85546875" style="130" customWidth="1"/>
    <col min="266" max="512" width="9.140625" style="130"/>
    <col min="513" max="513" width="55" style="130" customWidth="1"/>
    <col min="514" max="514" width="9.42578125" style="130" bestFit="1" customWidth="1"/>
    <col min="515" max="515" width="9.42578125" style="130" customWidth="1"/>
    <col min="516" max="516" width="9.42578125" style="130" bestFit="1" customWidth="1"/>
    <col min="517" max="517" width="9.42578125" style="130" customWidth="1"/>
    <col min="518" max="518" width="8.42578125" style="130" bestFit="1" customWidth="1"/>
    <col min="519" max="519" width="7.140625" style="130" bestFit="1" customWidth="1"/>
    <col min="520" max="520" width="8.42578125" style="130" bestFit="1" customWidth="1"/>
    <col min="521" max="521" width="6.85546875" style="130" customWidth="1"/>
    <col min="522" max="768" width="9.140625" style="130"/>
    <col min="769" max="769" width="55" style="130" customWidth="1"/>
    <col min="770" max="770" width="9.42578125" style="130" bestFit="1" customWidth="1"/>
    <col min="771" max="771" width="9.42578125" style="130" customWidth="1"/>
    <col min="772" max="772" width="9.42578125" style="130" bestFit="1" customWidth="1"/>
    <col min="773" max="773" width="9.42578125" style="130" customWidth="1"/>
    <col min="774" max="774" width="8.42578125" style="130" bestFit="1" customWidth="1"/>
    <col min="775" max="775" width="7.140625" style="130" bestFit="1" customWidth="1"/>
    <col min="776" max="776" width="8.42578125" style="130" bestFit="1" customWidth="1"/>
    <col min="777" max="777" width="6.85546875" style="130" customWidth="1"/>
    <col min="778" max="1024" width="9.140625" style="130"/>
    <col min="1025" max="1025" width="55" style="130" customWidth="1"/>
    <col min="1026" max="1026" width="9.42578125" style="130" bestFit="1" customWidth="1"/>
    <col min="1027" max="1027" width="9.42578125" style="130" customWidth="1"/>
    <col min="1028" max="1028" width="9.42578125" style="130" bestFit="1" customWidth="1"/>
    <col min="1029" max="1029" width="9.42578125" style="130" customWidth="1"/>
    <col min="1030" max="1030" width="8.42578125" style="130" bestFit="1" customWidth="1"/>
    <col min="1031" max="1031" width="7.140625" style="130" bestFit="1" customWidth="1"/>
    <col min="1032" max="1032" width="8.42578125" style="130" bestFit="1" customWidth="1"/>
    <col min="1033" max="1033" width="6.85546875" style="130" customWidth="1"/>
    <col min="1034" max="1280" width="9.140625" style="130"/>
    <col min="1281" max="1281" width="55" style="130" customWidth="1"/>
    <col min="1282" max="1282" width="9.42578125" style="130" bestFit="1" customWidth="1"/>
    <col min="1283" max="1283" width="9.42578125" style="130" customWidth="1"/>
    <col min="1284" max="1284" width="9.42578125" style="130" bestFit="1" customWidth="1"/>
    <col min="1285" max="1285" width="9.42578125" style="130" customWidth="1"/>
    <col min="1286" max="1286" width="8.42578125" style="130" bestFit="1" customWidth="1"/>
    <col min="1287" max="1287" width="7.140625" style="130" bestFit="1" customWidth="1"/>
    <col min="1288" max="1288" width="8.42578125" style="130" bestFit="1" customWidth="1"/>
    <col min="1289" max="1289" width="6.85546875" style="130" customWidth="1"/>
    <col min="1290" max="1536" width="9.140625" style="130"/>
    <col min="1537" max="1537" width="55" style="130" customWidth="1"/>
    <col min="1538" max="1538" width="9.42578125" style="130" bestFit="1" customWidth="1"/>
    <col min="1539" max="1539" width="9.42578125" style="130" customWidth="1"/>
    <col min="1540" max="1540" width="9.42578125" style="130" bestFit="1" customWidth="1"/>
    <col min="1541" max="1541" width="9.42578125" style="130" customWidth="1"/>
    <col min="1542" max="1542" width="8.42578125" style="130" bestFit="1" customWidth="1"/>
    <col min="1543" max="1543" width="7.140625" style="130" bestFit="1" customWidth="1"/>
    <col min="1544" max="1544" width="8.42578125" style="130" bestFit="1" customWidth="1"/>
    <col min="1545" max="1545" width="6.85546875" style="130" customWidth="1"/>
    <col min="1546" max="1792" width="9.140625" style="130"/>
    <col min="1793" max="1793" width="55" style="130" customWidth="1"/>
    <col min="1794" max="1794" width="9.42578125" style="130" bestFit="1" customWidth="1"/>
    <col min="1795" max="1795" width="9.42578125" style="130" customWidth="1"/>
    <col min="1796" max="1796" width="9.42578125" style="130" bestFit="1" customWidth="1"/>
    <col min="1797" max="1797" width="9.42578125" style="130" customWidth="1"/>
    <col min="1798" max="1798" width="8.42578125" style="130" bestFit="1" customWidth="1"/>
    <col min="1799" max="1799" width="7.140625" style="130" bestFit="1" customWidth="1"/>
    <col min="1800" max="1800" width="8.42578125" style="130" bestFit="1" customWidth="1"/>
    <col min="1801" max="1801" width="6.85546875" style="130" customWidth="1"/>
    <col min="1802" max="2048" width="9.140625" style="130"/>
    <col min="2049" max="2049" width="55" style="130" customWidth="1"/>
    <col min="2050" max="2050" width="9.42578125" style="130" bestFit="1" customWidth="1"/>
    <col min="2051" max="2051" width="9.42578125" style="130" customWidth="1"/>
    <col min="2052" max="2052" width="9.42578125" style="130" bestFit="1" customWidth="1"/>
    <col min="2053" max="2053" width="9.42578125" style="130" customWidth="1"/>
    <col min="2054" max="2054" width="8.42578125" style="130" bestFit="1" customWidth="1"/>
    <col min="2055" max="2055" width="7.140625" style="130" bestFit="1" customWidth="1"/>
    <col min="2056" max="2056" width="8.42578125" style="130" bestFit="1" customWidth="1"/>
    <col min="2057" max="2057" width="6.85546875" style="130" customWidth="1"/>
    <col min="2058" max="2304" width="9.140625" style="130"/>
    <col min="2305" max="2305" width="55" style="130" customWidth="1"/>
    <col min="2306" max="2306" width="9.42578125" style="130" bestFit="1" customWidth="1"/>
    <col min="2307" max="2307" width="9.42578125" style="130" customWidth="1"/>
    <col min="2308" max="2308" width="9.42578125" style="130" bestFit="1" customWidth="1"/>
    <col min="2309" max="2309" width="9.42578125" style="130" customWidth="1"/>
    <col min="2310" max="2310" width="8.42578125" style="130" bestFit="1" customWidth="1"/>
    <col min="2311" max="2311" width="7.140625" style="130" bestFit="1" customWidth="1"/>
    <col min="2312" max="2312" width="8.42578125" style="130" bestFit="1" customWidth="1"/>
    <col min="2313" max="2313" width="6.85546875" style="130" customWidth="1"/>
    <col min="2314" max="2560" width="9.140625" style="130"/>
    <col min="2561" max="2561" width="55" style="130" customWidth="1"/>
    <col min="2562" max="2562" width="9.42578125" style="130" bestFit="1" customWidth="1"/>
    <col min="2563" max="2563" width="9.42578125" style="130" customWidth="1"/>
    <col min="2564" max="2564" width="9.42578125" style="130" bestFit="1" customWidth="1"/>
    <col min="2565" max="2565" width="9.42578125" style="130" customWidth="1"/>
    <col min="2566" max="2566" width="8.42578125" style="130" bestFit="1" customWidth="1"/>
    <col min="2567" max="2567" width="7.140625" style="130" bestFit="1" customWidth="1"/>
    <col min="2568" max="2568" width="8.42578125" style="130" bestFit="1" customWidth="1"/>
    <col min="2569" max="2569" width="6.85546875" style="130" customWidth="1"/>
    <col min="2570" max="2816" width="9.140625" style="130"/>
    <col min="2817" max="2817" width="55" style="130" customWidth="1"/>
    <col min="2818" max="2818" width="9.42578125" style="130" bestFit="1" customWidth="1"/>
    <col min="2819" max="2819" width="9.42578125" style="130" customWidth="1"/>
    <col min="2820" max="2820" width="9.42578125" style="130" bestFit="1" customWidth="1"/>
    <col min="2821" max="2821" width="9.42578125" style="130" customWidth="1"/>
    <col min="2822" max="2822" width="8.42578125" style="130" bestFit="1" customWidth="1"/>
    <col min="2823" max="2823" width="7.140625" style="130" bestFit="1" customWidth="1"/>
    <col min="2824" max="2824" width="8.42578125" style="130" bestFit="1" customWidth="1"/>
    <col min="2825" max="2825" width="6.85546875" style="130" customWidth="1"/>
    <col min="2826" max="3072" width="9.140625" style="130"/>
    <col min="3073" max="3073" width="55" style="130" customWidth="1"/>
    <col min="3074" max="3074" width="9.42578125" style="130" bestFit="1" customWidth="1"/>
    <col min="3075" max="3075" width="9.42578125" style="130" customWidth="1"/>
    <col min="3076" max="3076" width="9.42578125" style="130" bestFit="1" customWidth="1"/>
    <col min="3077" max="3077" width="9.42578125" style="130" customWidth="1"/>
    <col min="3078" max="3078" width="8.42578125" style="130" bestFit="1" customWidth="1"/>
    <col min="3079" max="3079" width="7.140625" style="130" bestFit="1" customWidth="1"/>
    <col min="3080" max="3080" width="8.42578125" style="130" bestFit="1" customWidth="1"/>
    <col min="3081" max="3081" width="6.85546875" style="130" customWidth="1"/>
    <col min="3082" max="3328" width="9.140625" style="130"/>
    <col min="3329" max="3329" width="55" style="130" customWidth="1"/>
    <col min="3330" max="3330" width="9.42578125" style="130" bestFit="1" customWidth="1"/>
    <col min="3331" max="3331" width="9.42578125" style="130" customWidth="1"/>
    <col min="3332" max="3332" width="9.42578125" style="130" bestFit="1" customWidth="1"/>
    <col min="3333" max="3333" width="9.42578125" style="130" customWidth="1"/>
    <col min="3334" max="3334" width="8.42578125" style="130" bestFit="1" customWidth="1"/>
    <col min="3335" max="3335" width="7.140625" style="130" bestFit="1" customWidth="1"/>
    <col min="3336" max="3336" width="8.42578125" style="130" bestFit="1" customWidth="1"/>
    <col min="3337" max="3337" width="6.85546875" style="130" customWidth="1"/>
    <col min="3338" max="3584" width="9.140625" style="130"/>
    <col min="3585" max="3585" width="55" style="130" customWidth="1"/>
    <col min="3586" max="3586" width="9.42578125" style="130" bestFit="1" customWidth="1"/>
    <col min="3587" max="3587" width="9.42578125" style="130" customWidth="1"/>
    <col min="3588" max="3588" width="9.42578125" style="130" bestFit="1" customWidth="1"/>
    <col min="3589" max="3589" width="9.42578125" style="130" customWidth="1"/>
    <col min="3590" max="3590" width="8.42578125" style="130" bestFit="1" customWidth="1"/>
    <col min="3591" max="3591" width="7.140625" style="130" bestFit="1" customWidth="1"/>
    <col min="3592" max="3592" width="8.42578125" style="130" bestFit="1" customWidth="1"/>
    <col min="3593" max="3593" width="6.85546875" style="130" customWidth="1"/>
    <col min="3594" max="3840" width="9.140625" style="130"/>
    <col min="3841" max="3841" width="55" style="130" customWidth="1"/>
    <col min="3842" max="3842" width="9.42578125" style="130" bestFit="1" customWidth="1"/>
    <col min="3843" max="3843" width="9.42578125" style="130" customWidth="1"/>
    <col min="3844" max="3844" width="9.42578125" style="130" bestFit="1" customWidth="1"/>
    <col min="3845" max="3845" width="9.42578125" style="130" customWidth="1"/>
    <col min="3846" max="3846" width="8.42578125" style="130" bestFit="1" customWidth="1"/>
    <col min="3847" max="3847" width="7.140625" style="130" bestFit="1" customWidth="1"/>
    <col min="3848" max="3848" width="8.42578125" style="130" bestFit="1" customWidth="1"/>
    <col min="3849" max="3849" width="6.85546875" style="130" customWidth="1"/>
    <col min="3850" max="4096" width="9.140625" style="130"/>
    <col min="4097" max="4097" width="55" style="130" customWidth="1"/>
    <col min="4098" max="4098" width="9.42578125" style="130" bestFit="1" customWidth="1"/>
    <col min="4099" max="4099" width="9.42578125" style="130" customWidth="1"/>
    <col min="4100" max="4100" width="9.42578125" style="130" bestFit="1" customWidth="1"/>
    <col min="4101" max="4101" width="9.42578125" style="130" customWidth="1"/>
    <col min="4102" max="4102" width="8.42578125" style="130" bestFit="1" customWidth="1"/>
    <col min="4103" max="4103" width="7.140625" style="130" bestFit="1" customWidth="1"/>
    <col min="4104" max="4104" width="8.42578125" style="130" bestFit="1" customWidth="1"/>
    <col min="4105" max="4105" width="6.85546875" style="130" customWidth="1"/>
    <col min="4106" max="4352" width="9.140625" style="130"/>
    <col min="4353" max="4353" width="55" style="130" customWidth="1"/>
    <col min="4354" max="4354" width="9.42578125" style="130" bestFit="1" customWidth="1"/>
    <col min="4355" max="4355" width="9.42578125" style="130" customWidth="1"/>
    <col min="4356" max="4356" width="9.42578125" style="130" bestFit="1" customWidth="1"/>
    <col min="4357" max="4357" width="9.42578125" style="130" customWidth="1"/>
    <col min="4358" max="4358" width="8.42578125" style="130" bestFit="1" customWidth="1"/>
    <col min="4359" max="4359" width="7.140625" style="130" bestFit="1" customWidth="1"/>
    <col min="4360" max="4360" width="8.42578125" style="130" bestFit="1" customWidth="1"/>
    <col min="4361" max="4361" width="6.85546875" style="130" customWidth="1"/>
    <col min="4362" max="4608" width="9.140625" style="130"/>
    <col min="4609" max="4609" width="55" style="130" customWidth="1"/>
    <col min="4610" max="4610" width="9.42578125" style="130" bestFit="1" customWidth="1"/>
    <col min="4611" max="4611" width="9.42578125" style="130" customWidth="1"/>
    <col min="4612" max="4612" width="9.42578125" style="130" bestFit="1" customWidth="1"/>
    <col min="4613" max="4613" width="9.42578125" style="130" customWidth="1"/>
    <col min="4614" max="4614" width="8.42578125" style="130" bestFit="1" customWidth="1"/>
    <col min="4615" max="4615" width="7.140625" style="130" bestFit="1" customWidth="1"/>
    <col min="4616" max="4616" width="8.42578125" style="130" bestFit="1" customWidth="1"/>
    <col min="4617" max="4617" width="6.85546875" style="130" customWidth="1"/>
    <col min="4618" max="4864" width="9.140625" style="130"/>
    <col min="4865" max="4865" width="55" style="130" customWidth="1"/>
    <col min="4866" max="4866" width="9.42578125" style="130" bestFit="1" customWidth="1"/>
    <col min="4867" max="4867" width="9.42578125" style="130" customWidth="1"/>
    <col min="4868" max="4868" width="9.42578125" style="130" bestFit="1" customWidth="1"/>
    <col min="4869" max="4869" width="9.42578125" style="130" customWidth="1"/>
    <col min="4870" max="4870" width="8.42578125" style="130" bestFit="1" customWidth="1"/>
    <col min="4871" max="4871" width="7.140625" style="130" bestFit="1" customWidth="1"/>
    <col min="4872" max="4872" width="8.42578125" style="130" bestFit="1" customWidth="1"/>
    <col min="4873" max="4873" width="6.85546875" style="130" customWidth="1"/>
    <col min="4874" max="5120" width="9.140625" style="130"/>
    <col min="5121" max="5121" width="55" style="130" customWidth="1"/>
    <col min="5122" max="5122" width="9.42578125" style="130" bestFit="1" customWidth="1"/>
    <col min="5123" max="5123" width="9.42578125" style="130" customWidth="1"/>
    <col min="5124" max="5124" width="9.42578125" style="130" bestFit="1" customWidth="1"/>
    <col min="5125" max="5125" width="9.42578125" style="130" customWidth="1"/>
    <col min="5126" max="5126" width="8.42578125" style="130" bestFit="1" customWidth="1"/>
    <col min="5127" max="5127" width="7.140625" style="130" bestFit="1" customWidth="1"/>
    <col min="5128" max="5128" width="8.42578125" style="130" bestFit="1" customWidth="1"/>
    <col min="5129" max="5129" width="6.85546875" style="130" customWidth="1"/>
    <col min="5130" max="5376" width="9.140625" style="130"/>
    <col min="5377" max="5377" width="55" style="130" customWidth="1"/>
    <col min="5378" max="5378" width="9.42578125" style="130" bestFit="1" customWidth="1"/>
    <col min="5379" max="5379" width="9.42578125" style="130" customWidth="1"/>
    <col min="5380" max="5380" width="9.42578125" style="130" bestFit="1" customWidth="1"/>
    <col min="5381" max="5381" width="9.42578125" style="130" customWidth="1"/>
    <col min="5382" max="5382" width="8.42578125" style="130" bestFit="1" customWidth="1"/>
    <col min="5383" max="5383" width="7.140625" style="130" bestFit="1" customWidth="1"/>
    <col min="5384" max="5384" width="8.42578125" style="130" bestFit="1" customWidth="1"/>
    <col min="5385" max="5385" width="6.85546875" style="130" customWidth="1"/>
    <col min="5386" max="5632" width="9.140625" style="130"/>
    <col min="5633" max="5633" width="55" style="130" customWidth="1"/>
    <col min="5634" max="5634" width="9.42578125" style="130" bestFit="1" customWidth="1"/>
    <col min="5635" max="5635" width="9.42578125" style="130" customWidth="1"/>
    <col min="5636" max="5636" width="9.42578125" style="130" bestFit="1" customWidth="1"/>
    <col min="5637" max="5637" width="9.42578125" style="130" customWidth="1"/>
    <col min="5638" max="5638" width="8.42578125" style="130" bestFit="1" customWidth="1"/>
    <col min="5639" max="5639" width="7.140625" style="130" bestFit="1" customWidth="1"/>
    <col min="5640" max="5640" width="8.42578125" style="130" bestFit="1" customWidth="1"/>
    <col min="5641" max="5641" width="6.85546875" style="130" customWidth="1"/>
    <col min="5642" max="5888" width="9.140625" style="130"/>
    <col min="5889" max="5889" width="55" style="130" customWidth="1"/>
    <col min="5890" max="5890" width="9.42578125" style="130" bestFit="1" customWidth="1"/>
    <col min="5891" max="5891" width="9.42578125" style="130" customWidth="1"/>
    <col min="5892" max="5892" width="9.42578125" style="130" bestFit="1" customWidth="1"/>
    <col min="5893" max="5893" width="9.42578125" style="130" customWidth="1"/>
    <col min="5894" max="5894" width="8.42578125" style="130" bestFit="1" customWidth="1"/>
    <col min="5895" max="5895" width="7.140625" style="130" bestFit="1" customWidth="1"/>
    <col min="5896" max="5896" width="8.42578125" style="130" bestFit="1" customWidth="1"/>
    <col min="5897" max="5897" width="6.85546875" style="130" customWidth="1"/>
    <col min="5898" max="6144" width="9.140625" style="130"/>
    <col min="6145" max="6145" width="55" style="130" customWidth="1"/>
    <col min="6146" max="6146" width="9.42578125" style="130" bestFit="1" customWidth="1"/>
    <col min="6147" max="6147" width="9.42578125" style="130" customWidth="1"/>
    <col min="6148" max="6148" width="9.42578125" style="130" bestFit="1" customWidth="1"/>
    <col min="6149" max="6149" width="9.42578125" style="130" customWidth="1"/>
    <col min="6150" max="6150" width="8.42578125" style="130" bestFit="1" customWidth="1"/>
    <col min="6151" max="6151" width="7.140625" style="130" bestFit="1" customWidth="1"/>
    <col min="6152" max="6152" width="8.42578125" style="130" bestFit="1" customWidth="1"/>
    <col min="6153" max="6153" width="6.85546875" style="130" customWidth="1"/>
    <col min="6154" max="6400" width="9.140625" style="130"/>
    <col min="6401" max="6401" width="55" style="130" customWidth="1"/>
    <col min="6402" max="6402" width="9.42578125" style="130" bestFit="1" customWidth="1"/>
    <col min="6403" max="6403" width="9.42578125" style="130" customWidth="1"/>
    <col min="6404" max="6404" width="9.42578125" style="130" bestFit="1" customWidth="1"/>
    <col min="6405" max="6405" width="9.42578125" style="130" customWidth="1"/>
    <col min="6406" max="6406" width="8.42578125" style="130" bestFit="1" customWidth="1"/>
    <col min="6407" max="6407" width="7.140625" style="130" bestFit="1" customWidth="1"/>
    <col min="6408" max="6408" width="8.42578125" style="130" bestFit="1" customWidth="1"/>
    <col min="6409" max="6409" width="6.85546875" style="130" customWidth="1"/>
    <col min="6410" max="6656" width="9.140625" style="130"/>
    <col min="6657" max="6657" width="55" style="130" customWidth="1"/>
    <col min="6658" max="6658" width="9.42578125" style="130" bestFit="1" customWidth="1"/>
    <col min="6659" max="6659" width="9.42578125" style="130" customWidth="1"/>
    <col min="6660" max="6660" width="9.42578125" style="130" bestFit="1" customWidth="1"/>
    <col min="6661" max="6661" width="9.42578125" style="130" customWidth="1"/>
    <col min="6662" max="6662" width="8.42578125" style="130" bestFit="1" customWidth="1"/>
    <col min="6663" max="6663" width="7.140625" style="130" bestFit="1" customWidth="1"/>
    <col min="6664" max="6664" width="8.42578125" style="130" bestFit="1" customWidth="1"/>
    <col min="6665" max="6665" width="6.85546875" style="130" customWidth="1"/>
    <col min="6666" max="6912" width="9.140625" style="130"/>
    <col min="6913" max="6913" width="55" style="130" customWidth="1"/>
    <col min="6914" max="6914" width="9.42578125" style="130" bestFit="1" customWidth="1"/>
    <col min="6915" max="6915" width="9.42578125" style="130" customWidth="1"/>
    <col min="6916" max="6916" width="9.42578125" style="130" bestFit="1" customWidth="1"/>
    <col min="6917" max="6917" width="9.42578125" style="130" customWidth="1"/>
    <col min="6918" max="6918" width="8.42578125" style="130" bestFit="1" customWidth="1"/>
    <col min="6919" max="6919" width="7.140625" style="130" bestFit="1" customWidth="1"/>
    <col min="6920" max="6920" width="8.42578125" style="130" bestFit="1" customWidth="1"/>
    <col min="6921" max="6921" width="6.85546875" style="130" customWidth="1"/>
    <col min="6922" max="7168" width="9.140625" style="130"/>
    <col min="7169" max="7169" width="55" style="130" customWidth="1"/>
    <col min="7170" max="7170" width="9.42578125" style="130" bestFit="1" customWidth="1"/>
    <col min="7171" max="7171" width="9.42578125" style="130" customWidth="1"/>
    <col min="7172" max="7172" width="9.42578125" style="130" bestFit="1" customWidth="1"/>
    <col min="7173" max="7173" width="9.42578125" style="130" customWidth="1"/>
    <col min="7174" max="7174" width="8.42578125" style="130" bestFit="1" customWidth="1"/>
    <col min="7175" max="7175" width="7.140625" style="130" bestFit="1" customWidth="1"/>
    <col min="7176" max="7176" width="8.42578125" style="130" bestFit="1" customWidth="1"/>
    <col min="7177" max="7177" width="6.85546875" style="130" customWidth="1"/>
    <col min="7178" max="7424" width="9.140625" style="130"/>
    <col min="7425" max="7425" width="55" style="130" customWidth="1"/>
    <col min="7426" max="7426" width="9.42578125" style="130" bestFit="1" customWidth="1"/>
    <col min="7427" max="7427" width="9.42578125" style="130" customWidth="1"/>
    <col min="7428" max="7428" width="9.42578125" style="130" bestFit="1" customWidth="1"/>
    <col min="7429" max="7429" width="9.42578125" style="130" customWidth="1"/>
    <col min="7430" max="7430" width="8.42578125" style="130" bestFit="1" customWidth="1"/>
    <col min="7431" max="7431" width="7.140625" style="130" bestFit="1" customWidth="1"/>
    <col min="7432" max="7432" width="8.42578125" style="130" bestFit="1" customWidth="1"/>
    <col min="7433" max="7433" width="6.85546875" style="130" customWidth="1"/>
    <col min="7434" max="7680" width="9.140625" style="130"/>
    <col min="7681" max="7681" width="55" style="130" customWidth="1"/>
    <col min="7682" max="7682" width="9.42578125" style="130" bestFit="1" customWidth="1"/>
    <col min="7683" max="7683" width="9.42578125" style="130" customWidth="1"/>
    <col min="7684" max="7684" width="9.42578125" style="130" bestFit="1" customWidth="1"/>
    <col min="7685" max="7685" width="9.42578125" style="130" customWidth="1"/>
    <col min="7686" max="7686" width="8.42578125" style="130" bestFit="1" customWidth="1"/>
    <col min="7687" max="7687" width="7.140625" style="130" bestFit="1" customWidth="1"/>
    <col min="7688" max="7688" width="8.42578125" style="130" bestFit="1" customWidth="1"/>
    <col min="7689" max="7689" width="6.85546875" style="130" customWidth="1"/>
    <col min="7690" max="7936" width="9.140625" style="130"/>
    <col min="7937" max="7937" width="55" style="130" customWidth="1"/>
    <col min="7938" max="7938" width="9.42578125" style="130" bestFit="1" customWidth="1"/>
    <col min="7939" max="7939" width="9.42578125" style="130" customWidth="1"/>
    <col min="7940" max="7940" width="9.42578125" style="130" bestFit="1" customWidth="1"/>
    <col min="7941" max="7941" width="9.42578125" style="130" customWidth="1"/>
    <col min="7942" max="7942" width="8.42578125" style="130" bestFit="1" customWidth="1"/>
    <col min="7943" max="7943" width="7.140625" style="130" bestFit="1" customWidth="1"/>
    <col min="7944" max="7944" width="8.42578125" style="130" bestFit="1" customWidth="1"/>
    <col min="7945" max="7945" width="6.85546875" style="130" customWidth="1"/>
    <col min="7946" max="8192" width="9.140625" style="130"/>
    <col min="8193" max="8193" width="55" style="130" customWidth="1"/>
    <col min="8194" max="8194" width="9.42578125" style="130" bestFit="1" customWidth="1"/>
    <col min="8195" max="8195" width="9.42578125" style="130" customWidth="1"/>
    <col min="8196" max="8196" width="9.42578125" style="130" bestFit="1" customWidth="1"/>
    <col min="8197" max="8197" width="9.42578125" style="130" customWidth="1"/>
    <col min="8198" max="8198" width="8.42578125" style="130" bestFit="1" customWidth="1"/>
    <col min="8199" max="8199" width="7.140625" style="130" bestFit="1" customWidth="1"/>
    <col min="8200" max="8200" width="8.42578125" style="130" bestFit="1" customWidth="1"/>
    <col min="8201" max="8201" width="6.85546875" style="130" customWidth="1"/>
    <col min="8202" max="8448" width="9.140625" style="130"/>
    <col min="8449" max="8449" width="55" style="130" customWidth="1"/>
    <col min="8450" max="8450" width="9.42578125" style="130" bestFit="1" customWidth="1"/>
    <col min="8451" max="8451" width="9.42578125" style="130" customWidth="1"/>
    <col min="8452" max="8452" width="9.42578125" style="130" bestFit="1" customWidth="1"/>
    <col min="8453" max="8453" width="9.42578125" style="130" customWidth="1"/>
    <col min="8454" max="8454" width="8.42578125" style="130" bestFit="1" customWidth="1"/>
    <col min="8455" max="8455" width="7.140625" style="130" bestFit="1" customWidth="1"/>
    <col min="8456" max="8456" width="8.42578125" style="130" bestFit="1" customWidth="1"/>
    <col min="8457" max="8457" width="6.85546875" style="130" customWidth="1"/>
    <col min="8458" max="8704" width="9.140625" style="130"/>
    <col min="8705" max="8705" width="55" style="130" customWidth="1"/>
    <col min="8706" max="8706" width="9.42578125" style="130" bestFit="1" customWidth="1"/>
    <col min="8707" max="8707" width="9.42578125" style="130" customWidth="1"/>
    <col min="8708" max="8708" width="9.42578125" style="130" bestFit="1" customWidth="1"/>
    <col min="8709" max="8709" width="9.42578125" style="130" customWidth="1"/>
    <col min="8710" max="8710" width="8.42578125" style="130" bestFit="1" customWidth="1"/>
    <col min="8711" max="8711" width="7.140625" style="130" bestFit="1" customWidth="1"/>
    <col min="8712" max="8712" width="8.42578125" style="130" bestFit="1" customWidth="1"/>
    <col min="8713" max="8713" width="6.85546875" style="130" customWidth="1"/>
    <col min="8714" max="8960" width="9.140625" style="130"/>
    <col min="8961" max="8961" width="55" style="130" customWidth="1"/>
    <col min="8962" max="8962" width="9.42578125" style="130" bestFit="1" customWidth="1"/>
    <col min="8963" max="8963" width="9.42578125" style="130" customWidth="1"/>
    <col min="8964" max="8964" width="9.42578125" style="130" bestFit="1" customWidth="1"/>
    <col min="8965" max="8965" width="9.42578125" style="130" customWidth="1"/>
    <col min="8966" max="8966" width="8.42578125" style="130" bestFit="1" customWidth="1"/>
    <col min="8967" max="8967" width="7.140625" style="130" bestFit="1" customWidth="1"/>
    <col min="8968" max="8968" width="8.42578125" style="130" bestFit="1" customWidth="1"/>
    <col min="8969" max="8969" width="6.85546875" style="130" customWidth="1"/>
    <col min="8970" max="9216" width="9.140625" style="130"/>
    <col min="9217" max="9217" width="55" style="130" customWidth="1"/>
    <col min="9218" max="9218" width="9.42578125" style="130" bestFit="1" customWidth="1"/>
    <col min="9219" max="9219" width="9.42578125" style="130" customWidth="1"/>
    <col min="9220" max="9220" width="9.42578125" style="130" bestFit="1" customWidth="1"/>
    <col min="9221" max="9221" width="9.42578125" style="130" customWidth="1"/>
    <col min="9222" max="9222" width="8.42578125" style="130" bestFit="1" customWidth="1"/>
    <col min="9223" max="9223" width="7.140625" style="130" bestFit="1" customWidth="1"/>
    <col min="9224" max="9224" width="8.42578125" style="130" bestFit="1" customWidth="1"/>
    <col min="9225" max="9225" width="6.85546875" style="130" customWidth="1"/>
    <col min="9226" max="9472" width="9.140625" style="130"/>
    <col min="9473" max="9473" width="55" style="130" customWidth="1"/>
    <col min="9474" max="9474" width="9.42578125" style="130" bestFit="1" customWidth="1"/>
    <col min="9475" max="9475" width="9.42578125" style="130" customWidth="1"/>
    <col min="9476" max="9476" width="9.42578125" style="130" bestFit="1" customWidth="1"/>
    <col min="9477" max="9477" width="9.42578125" style="130" customWidth="1"/>
    <col min="9478" max="9478" width="8.42578125" style="130" bestFit="1" customWidth="1"/>
    <col min="9479" max="9479" width="7.140625" style="130" bestFit="1" customWidth="1"/>
    <col min="9480" max="9480" width="8.42578125" style="130" bestFit="1" customWidth="1"/>
    <col min="9481" max="9481" width="6.85546875" style="130" customWidth="1"/>
    <col min="9482" max="9728" width="9.140625" style="130"/>
    <col min="9729" max="9729" width="55" style="130" customWidth="1"/>
    <col min="9730" max="9730" width="9.42578125" style="130" bestFit="1" customWidth="1"/>
    <col min="9731" max="9731" width="9.42578125" style="130" customWidth="1"/>
    <col min="9732" max="9732" width="9.42578125" style="130" bestFit="1" customWidth="1"/>
    <col min="9733" max="9733" width="9.42578125" style="130" customWidth="1"/>
    <col min="9734" max="9734" width="8.42578125" style="130" bestFit="1" customWidth="1"/>
    <col min="9735" max="9735" width="7.140625" style="130" bestFit="1" customWidth="1"/>
    <col min="9736" max="9736" width="8.42578125" style="130" bestFit="1" customWidth="1"/>
    <col min="9737" max="9737" width="6.85546875" style="130" customWidth="1"/>
    <col min="9738" max="9984" width="9.140625" style="130"/>
    <col min="9985" max="9985" width="55" style="130" customWidth="1"/>
    <col min="9986" max="9986" width="9.42578125" style="130" bestFit="1" customWidth="1"/>
    <col min="9987" max="9987" width="9.42578125" style="130" customWidth="1"/>
    <col min="9988" max="9988" width="9.42578125" style="130" bestFit="1" customWidth="1"/>
    <col min="9989" max="9989" width="9.42578125" style="130" customWidth="1"/>
    <col min="9990" max="9990" width="8.42578125" style="130" bestFit="1" customWidth="1"/>
    <col min="9991" max="9991" width="7.140625" style="130" bestFit="1" customWidth="1"/>
    <col min="9992" max="9992" width="8.42578125" style="130" bestFit="1" customWidth="1"/>
    <col min="9993" max="9993" width="6.85546875" style="130" customWidth="1"/>
    <col min="9994" max="10240" width="9.140625" style="130"/>
    <col min="10241" max="10241" width="55" style="130" customWidth="1"/>
    <col min="10242" max="10242" width="9.42578125" style="130" bestFit="1" customWidth="1"/>
    <col min="10243" max="10243" width="9.42578125" style="130" customWidth="1"/>
    <col min="10244" max="10244" width="9.42578125" style="130" bestFit="1" customWidth="1"/>
    <col min="10245" max="10245" width="9.42578125" style="130" customWidth="1"/>
    <col min="10246" max="10246" width="8.42578125" style="130" bestFit="1" customWidth="1"/>
    <col min="10247" max="10247" width="7.140625" style="130" bestFit="1" customWidth="1"/>
    <col min="10248" max="10248" width="8.42578125" style="130" bestFit="1" customWidth="1"/>
    <col min="10249" max="10249" width="6.85546875" style="130" customWidth="1"/>
    <col min="10250" max="10496" width="9.140625" style="130"/>
    <col min="10497" max="10497" width="55" style="130" customWidth="1"/>
    <col min="10498" max="10498" width="9.42578125" style="130" bestFit="1" customWidth="1"/>
    <col min="10499" max="10499" width="9.42578125" style="130" customWidth="1"/>
    <col min="10500" max="10500" width="9.42578125" style="130" bestFit="1" customWidth="1"/>
    <col min="10501" max="10501" width="9.42578125" style="130" customWidth="1"/>
    <col min="10502" max="10502" width="8.42578125" style="130" bestFit="1" customWidth="1"/>
    <col min="10503" max="10503" width="7.140625" style="130" bestFit="1" customWidth="1"/>
    <col min="10504" max="10504" width="8.42578125" style="130" bestFit="1" customWidth="1"/>
    <col min="10505" max="10505" width="6.85546875" style="130" customWidth="1"/>
    <col min="10506" max="10752" width="9.140625" style="130"/>
    <col min="10753" max="10753" width="55" style="130" customWidth="1"/>
    <col min="10754" max="10754" width="9.42578125" style="130" bestFit="1" customWidth="1"/>
    <col min="10755" max="10755" width="9.42578125" style="130" customWidth="1"/>
    <col min="10756" max="10756" width="9.42578125" style="130" bestFit="1" customWidth="1"/>
    <col min="10757" max="10757" width="9.42578125" style="130" customWidth="1"/>
    <col min="10758" max="10758" width="8.42578125" style="130" bestFit="1" customWidth="1"/>
    <col min="10759" max="10759" width="7.140625" style="130" bestFit="1" customWidth="1"/>
    <col min="10760" max="10760" width="8.42578125" style="130" bestFit="1" customWidth="1"/>
    <col min="10761" max="10761" width="6.85546875" style="130" customWidth="1"/>
    <col min="10762" max="11008" width="9.140625" style="130"/>
    <col min="11009" max="11009" width="55" style="130" customWidth="1"/>
    <col min="11010" max="11010" width="9.42578125" style="130" bestFit="1" customWidth="1"/>
    <col min="11011" max="11011" width="9.42578125" style="130" customWidth="1"/>
    <col min="11012" max="11012" width="9.42578125" style="130" bestFit="1" customWidth="1"/>
    <col min="11013" max="11013" width="9.42578125" style="130" customWidth="1"/>
    <col min="11014" max="11014" width="8.42578125" style="130" bestFit="1" customWidth="1"/>
    <col min="11015" max="11015" width="7.140625" style="130" bestFit="1" customWidth="1"/>
    <col min="11016" max="11016" width="8.42578125" style="130" bestFit="1" customWidth="1"/>
    <col min="11017" max="11017" width="6.85546875" style="130" customWidth="1"/>
    <col min="11018" max="11264" width="9.140625" style="130"/>
    <col min="11265" max="11265" width="55" style="130" customWidth="1"/>
    <col min="11266" max="11266" width="9.42578125" style="130" bestFit="1" customWidth="1"/>
    <col min="11267" max="11267" width="9.42578125" style="130" customWidth="1"/>
    <col min="11268" max="11268" width="9.42578125" style="130" bestFit="1" customWidth="1"/>
    <col min="11269" max="11269" width="9.42578125" style="130" customWidth="1"/>
    <col min="11270" max="11270" width="8.42578125" style="130" bestFit="1" customWidth="1"/>
    <col min="11271" max="11271" width="7.140625" style="130" bestFit="1" customWidth="1"/>
    <col min="11272" max="11272" width="8.42578125" style="130" bestFit="1" customWidth="1"/>
    <col min="11273" max="11273" width="6.85546875" style="130" customWidth="1"/>
    <col min="11274" max="11520" width="9.140625" style="130"/>
    <col min="11521" max="11521" width="55" style="130" customWidth="1"/>
    <col min="11522" max="11522" width="9.42578125" style="130" bestFit="1" customWidth="1"/>
    <col min="11523" max="11523" width="9.42578125" style="130" customWidth="1"/>
    <col min="11524" max="11524" width="9.42578125" style="130" bestFit="1" customWidth="1"/>
    <col min="11525" max="11525" width="9.42578125" style="130" customWidth="1"/>
    <col min="11526" max="11526" width="8.42578125" style="130" bestFit="1" customWidth="1"/>
    <col min="11527" max="11527" width="7.140625" style="130" bestFit="1" customWidth="1"/>
    <col min="11528" max="11528" width="8.42578125" style="130" bestFit="1" customWidth="1"/>
    <col min="11529" max="11529" width="6.85546875" style="130" customWidth="1"/>
    <col min="11530" max="11776" width="9.140625" style="130"/>
    <col min="11777" max="11777" width="55" style="130" customWidth="1"/>
    <col min="11778" max="11778" width="9.42578125" style="130" bestFit="1" customWidth="1"/>
    <col min="11779" max="11779" width="9.42578125" style="130" customWidth="1"/>
    <col min="11780" max="11780" width="9.42578125" style="130" bestFit="1" customWidth="1"/>
    <col min="11781" max="11781" width="9.42578125" style="130" customWidth="1"/>
    <col min="11782" max="11782" width="8.42578125" style="130" bestFit="1" customWidth="1"/>
    <col min="11783" max="11783" width="7.140625" style="130" bestFit="1" customWidth="1"/>
    <col min="11784" max="11784" width="8.42578125" style="130" bestFit="1" customWidth="1"/>
    <col min="11785" max="11785" width="6.85546875" style="130" customWidth="1"/>
    <col min="11786" max="12032" width="9.140625" style="130"/>
    <col min="12033" max="12033" width="55" style="130" customWidth="1"/>
    <col min="12034" max="12034" width="9.42578125" style="130" bestFit="1" customWidth="1"/>
    <col min="12035" max="12035" width="9.42578125" style="130" customWidth="1"/>
    <col min="12036" max="12036" width="9.42578125" style="130" bestFit="1" customWidth="1"/>
    <col min="12037" max="12037" width="9.42578125" style="130" customWidth="1"/>
    <col min="12038" max="12038" width="8.42578125" style="130" bestFit="1" customWidth="1"/>
    <col min="12039" max="12039" width="7.140625" style="130" bestFit="1" customWidth="1"/>
    <col min="12040" max="12040" width="8.42578125" style="130" bestFit="1" customWidth="1"/>
    <col min="12041" max="12041" width="6.85546875" style="130" customWidth="1"/>
    <col min="12042" max="12288" width="9.140625" style="130"/>
    <col min="12289" max="12289" width="55" style="130" customWidth="1"/>
    <col min="12290" max="12290" width="9.42578125" style="130" bestFit="1" customWidth="1"/>
    <col min="12291" max="12291" width="9.42578125" style="130" customWidth="1"/>
    <col min="12292" max="12292" width="9.42578125" style="130" bestFit="1" customWidth="1"/>
    <col min="12293" max="12293" width="9.42578125" style="130" customWidth="1"/>
    <col min="12294" max="12294" width="8.42578125" style="130" bestFit="1" customWidth="1"/>
    <col min="12295" max="12295" width="7.140625" style="130" bestFit="1" customWidth="1"/>
    <col min="12296" max="12296" width="8.42578125" style="130" bestFit="1" customWidth="1"/>
    <col min="12297" max="12297" width="6.85546875" style="130" customWidth="1"/>
    <col min="12298" max="12544" width="9.140625" style="130"/>
    <col min="12545" max="12545" width="55" style="130" customWidth="1"/>
    <col min="12546" max="12546" width="9.42578125" style="130" bestFit="1" customWidth="1"/>
    <col min="12547" max="12547" width="9.42578125" style="130" customWidth="1"/>
    <col min="12548" max="12548" width="9.42578125" style="130" bestFit="1" customWidth="1"/>
    <col min="12549" max="12549" width="9.42578125" style="130" customWidth="1"/>
    <col min="12550" max="12550" width="8.42578125" style="130" bestFit="1" customWidth="1"/>
    <col min="12551" max="12551" width="7.140625" style="130" bestFit="1" customWidth="1"/>
    <col min="12552" max="12552" width="8.42578125" style="130" bestFit="1" customWidth="1"/>
    <col min="12553" max="12553" width="6.85546875" style="130" customWidth="1"/>
    <col min="12554" max="12800" width="9.140625" style="130"/>
    <col min="12801" max="12801" width="55" style="130" customWidth="1"/>
    <col min="12802" max="12802" width="9.42578125" style="130" bestFit="1" customWidth="1"/>
    <col min="12803" max="12803" width="9.42578125" style="130" customWidth="1"/>
    <col min="12804" max="12804" width="9.42578125" style="130" bestFit="1" customWidth="1"/>
    <col min="12805" max="12805" width="9.42578125" style="130" customWidth="1"/>
    <col min="12806" max="12806" width="8.42578125" style="130" bestFit="1" customWidth="1"/>
    <col min="12807" max="12807" width="7.140625" style="130" bestFit="1" customWidth="1"/>
    <col min="12808" max="12808" width="8.42578125" style="130" bestFit="1" customWidth="1"/>
    <col min="12809" max="12809" width="6.85546875" style="130" customWidth="1"/>
    <col min="12810" max="13056" width="9.140625" style="130"/>
    <col min="13057" max="13057" width="55" style="130" customWidth="1"/>
    <col min="13058" max="13058" width="9.42578125" style="130" bestFit="1" customWidth="1"/>
    <col min="13059" max="13059" width="9.42578125" style="130" customWidth="1"/>
    <col min="13060" max="13060" width="9.42578125" style="130" bestFit="1" customWidth="1"/>
    <col min="13061" max="13061" width="9.42578125" style="130" customWidth="1"/>
    <col min="13062" max="13062" width="8.42578125" style="130" bestFit="1" customWidth="1"/>
    <col min="13063" max="13063" width="7.140625" style="130" bestFit="1" customWidth="1"/>
    <col min="13064" max="13064" width="8.42578125" style="130" bestFit="1" customWidth="1"/>
    <col min="13065" max="13065" width="6.85546875" style="130" customWidth="1"/>
    <col min="13066" max="13312" width="9.140625" style="130"/>
    <col min="13313" max="13313" width="55" style="130" customWidth="1"/>
    <col min="13314" max="13314" width="9.42578125" style="130" bestFit="1" customWidth="1"/>
    <col min="13315" max="13315" width="9.42578125" style="130" customWidth="1"/>
    <col min="13316" max="13316" width="9.42578125" style="130" bestFit="1" customWidth="1"/>
    <col min="13317" max="13317" width="9.42578125" style="130" customWidth="1"/>
    <col min="13318" max="13318" width="8.42578125" style="130" bestFit="1" customWidth="1"/>
    <col min="13319" max="13319" width="7.140625" style="130" bestFit="1" customWidth="1"/>
    <col min="13320" max="13320" width="8.42578125" style="130" bestFit="1" customWidth="1"/>
    <col min="13321" max="13321" width="6.85546875" style="130" customWidth="1"/>
    <col min="13322" max="13568" width="9.140625" style="130"/>
    <col min="13569" max="13569" width="55" style="130" customWidth="1"/>
    <col min="13570" max="13570" width="9.42578125" style="130" bestFit="1" customWidth="1"/>
    <col min="13571" max="13571" width="9.42578125" style="130" customWidth="1"/>
    <col min="13572" max="13572" width="9.42578125" style="130" bestFit="1" customWidth="1"/>
    <col min="13573" max="13573" width="9.42578125" style="130" customWidth="1"/>
    <col min="13574" max="13574" width="8.42578125" style="130" bestFit="1" customWidth="1"/>
    <col min="13575" max="13575" width="7.140625" style="130" bestFit="1" customWidth="1"/>
    <col min="13576" max="13576" width="8.42578125" style="130" bestFit="1" customWidth="1"/>
    <col min="13577" max="13577" width="6.85546875" style="130" customWidth="1"/>
    <col min="13578" max="13824" width="9.140625" style="130"/>
    <col min="13825" max="13825" width="55" style="130" customWidth="1"/>
    <col min="13826" max="13826" width="9.42578125" style="130" bestFit="1" customWidth="1"/>
    <col min="13827" max="13827" width="9.42578125" style="130" customWidth="1"/>
    <col min="13828" max="13828" width="9.42578125" style="130" bestFit="1" customWidth="1"/>
    <col min="13829" max="13829" width="9.42578125" style="130" customWidth="1"/>
    <col min="13830" max="13830" width="8.42578125" style="130" bestFit="1" customWidth="1"/>
    <col min="13831" max="13831" width="7.140625" style="130" bestFit="1" customWidth="1"/>
    <col min="13832" max="13832" width="8.42578125" style="130" bestFit="1" customWidth="1"/>
    <col min="13833" max="13833" width="6.85546875" style="130" customWidth="1"/>
    <col min="13834" max="14080" width="9.140625" style="130"/>
    <col min="14081" max="14081" width="55" style="130" customWidth="1"/>
    <col min="14082" max="14082" width="9.42578125" style="130" bestFit="1" customWidth="1"/>
    <col min="14083" max="14083" width="9.42578125" style="130" customWidth="1"/>
    <col min="14084" max="14084" width="9.42578125" style="130" bestFit="1" customWidth="1"/>
    <col min="14085" max="14085" width="9.42578125" style="130" customWidth="1"/>
    <col min="14086" max="14086" width="8.42578125" style="130" bestFit="1" customWidth="1"/>
    <col min="14087" max="14087" width="7.140625" style="130" bestFit="1" customWidth="1"/>
    <col min="14088" max="14088" width="8.42578125" style="130" bestFit="1" customWidth="1"/>
    <col min="14089" max="14089" width="6.85546875" style="130" customWidth="1"/>
    <col min="14090" max="14336" width="9.140625" style="130"/>
    <col min="14337" max="14337" width="55" style="130" customWidth="1"/>
    <col min="14338" max="14338" width="9.42578125" style="130" bestFit="1" customWidth="1"/>
    <col min="14339" max="14339" width="9.42578125" style="130" customWidth="1"/>
    <col min="14340" max="14340" width="9.42578125" style="130" bestFit="1" customWidth="1"/>
    <col min="14341" max="14341" width="9.42578125" style="130" customWidth="1"/>
    <col min="14342" max="14342" width="8.42578125" style="130" bestFit="1" customWidth="1"/>
    <col min="14343" max="14343" width="7.140625" style="130" bestFit="1" customWidth="1"/>
    <col min="14344" max="14344" width="8.42578125" style="130" bestFit="1" customWidth="1"/>
    <col min="14345" max="14345" width="6.85546875" style="130" customWidth="1"/>
    <col min="14346" max="14592" width="9.140625" style="130"/>
    <col min="14593" max="14593" width="55" style="130" customWidth="1"/>
    <col min="14594" max="14594" width="9.42578125" style="130" bestFit="1" customWidth="1"/>
    <col min="14595" max="14595" width="9.42578125" style="130" customWidth="1"/>
    <col min="14596" max="14596" width="9.42578125" style="130" bestFit="1" customWidth="1"/>
    <col min="14597" max="14597" width="9.42578125" style="130" customWidth="1"/>
    <col min="14598" max="14598" width="8.42578125" style="130" bestFit="1" customWidth="1"/>
    <col min="14599" max="14599" width="7.140625" style="130" bestFit="1" customWidth="1"/>
    <col min="14600" max="14600" width="8.42578125" style="130" bestFit="1" customWidth="1"/>
    <col min="14601" max="14601" width="6.85546875" style="130" customWidth="1"/>
    <col min="14602" max="14848" width="9.140625" style="130"/>
    <col min="14849" max="14849" width="55" style="130" customWidth="1"/>
    <col min="14850" max="14850" width="9.42578125" style="130" bestFit="1" customWidth="1"/>
    <col min="14851" max="14851" width="9.42578125" style="130" customWidth="1"/>
    <col min="14852" max="14852" width="9.42578125" style="130" bestFit="1" customWidth="1"/>
    <col min="14853" max="14853" width="9.42578125" style="130" customWidth="1"/>
    <col min="14854" max="14854" width="8.42578125" style="130" bestFit="1" customWidth="1"/>
    <col min="14855" max="14855" width="7.140625" style="130" bestFit="1" customWidth="1"/>
    <col min="14856" max="14856" width="8.42578125" style="130" bestFit="1" customWidth="1"/>
    <col min="14857" max="14857" width="6.85546875" style="130" customWidth="1"/>
    <col min="14858" max="15104" width="9.140625" style="130"/>
    <col min="15105" max="15105" width="55" style="130" customWidth="1"/>
    <col min="15106" max="15106" width="9.42578125" style="130" bestFit="1" customWidth="1"/>
    <col min="15107" max="15107" width="9.42578125" style="130" customWidth="1"/>
    <col min="15108" max="15108" width="9.42578125" style="130" bestFit="1" customWidth="1"/>
    <col min="15109" max="15109" width="9.42578125" style="130" customWidth="1"/>
    <col min="15110" max="15110" width="8.42578125" style="130" bestFit="1" customWidth="1"/>
    <col min="15111" max="15111" width="7.140625" style="130" bestFit="1" customWidth="1"/>
    <col min="15112" max="15112" width="8.42578125" style="130" bestFit="1" customWidth="1"/>
    <col min="15113" max="15113" width="6.85546875" style="130" customWidth="1"/>
    <col min="15114" max="15360" width="9.140625" style="130"/>
    <col min="15361" max="15361" width="55" style="130" customWidth="1"/>
    <col min="15362" max="15362" width="9.42578125" style="130" bestFit="1" customWidth="1"/>
    <col min="15363" max="15363" width="9.42578125" style="130" customWidth="1"/>
    <col min="15364" max="15364" width="9.42578125" style="130" bestFit="1" customWidth="1"/>
    <col min="15365" max="15365" width="9.42578125" style="130" customWidth="1"/>
    <col min="15366" max="15366" width="8.42578125" style="130" bestFit="1" customWidth="1"/>
    <col min="15367" max="15367" width="7.140625" style="130" bestFit="1" customWidth="1"/>
    <col min="15368" max="15368" width="8.42578125" style="130" bestFit="1" customWidth="1"/>
    <col min="15369" max="15369" width="6.85546875" style="130" customWidth="1"/>
    <col min="15370" max="15616" width="9.140625" style="130"/>
    <col min="15617" max="15617" width="55" style="130" customWidth="1"/>
    <col min="15618" max="15618" width="9.42578125" style="130" bestFit="1" customWidth="1"/>
    <col min="15619" max="15619" width="9.42578125" style="130" customWidth="1"/>
    <col min="15620" max="15620" width="9.42578125" style="130" bestFit="1" customWidth="1"/>
    <col min="15621" max="15621" width="9.42578125" style="130" customWidth="1"/>
    <col min="15622" max="15622" width="8.42578125" style="130" bestFit="1" customWidth="1"/>
    <col min="15623" max="15623" width="7.140625" style="130" bestFit="1" customWidth="1"/>
    <col min="15624" max="15624" width="8.42578125" style="130" bestFit="1" customWidth="1"/>
    <col min="15625" max="15625" width="6.85546875" style="130" customWidth="1"/>
    <col min="15626" max="15872" width="9.140625" style="130"/>
    <col min="15873" max="15873" width="55" style="130" customWidth="1"/>
    <col min="15874" max="15874" width="9.42578125" style="130" bestFit="1" customWidth="1"/>
    <col min="15875" max="15875" width="9.42578125" style="130" customWidth="1"/>
    <col min="15876" max="15876" width="9.42578125" style="130" bestFit="1" customWidth="1"/>
    <col min="15877" max="15877" width="9.42578125" style="130" customWidth="1"/>
    <col min="15878" max="15878" width="8.42578125" style="130" bestFit="1" customWidth="1"/>
    <col min="15879" max="15879" width="7.140625" style="130" bestFit="1" customWidth="1"/>
    <col min="15880" max="15880" width="8.42578125" style="130" bestFit="1" customWidth="1"/>
    <col min="15881" max="15881" width="6.85546875" style="130" customWidth="1"/>
    <col min="15882" max="16128" width="9.140625" style="130"/>
    <col min="16129" max="16129" width="55" style="130" customWidth="1"/>
    <col min="16130" max="16130" width="9.42578125" style="130" bestFit="1" customWidth="1"/>
    <col min="16131" max="16131" width="9.42578125" style="130" customWidth="1"/>
    <col min="16132" max="16132" width="9.42578125" style="130" bestFit="1" customWidth="1"/>
    <col min="16133" max="16133" width="9.42578125" style="130" customWidth="1"/>
    <col min="16134" max="16134" width="8.42578125" style="130" bestFit="1" customWidth="1"/>
    <col min="16135" max="16135" width="7.140625" style="130" bestFit="1" customWidth="1"/>
    <col min="16136" max="16136" width="8.42578125" style="130" bestFit="1" customWidth="1"/>
    <col min="16137" max="16137" width="6.85546875" style="130" customWidth="1"/>
    <col min="16138" max="16384" width="9.140625" style="130"/>
  </cols>
  <sheetData>
    <row r="1" spans="1:15">
      <c r="A1" s="2579" t="s">
        <v>608</v>
      </c>
      <c r="B1" s="2579"/>
      <c r="C1" s="2579"/>
      <c r="D1" s="2579"/>
      <c r="E1" s="2579"/>
      <c r="F1" s="2579"/>
      <c r="G1" s="2579"/>
      <c r="H1" s="2579"/>
      <c r="I1" s="2579"/>
    </row>
    <row r="2" spans="1:15">
      <c r="A2" s="2579" t="s">
        <v>123</v>
      </c>
      <c r="B2" s="2579"/>
      <c r="C2" s="2579"/>
      <c r="D2" s="2579"/>
      <c r="E2" s="2579"/>
      <c r="F2" s="2579"/>
      <c r="G2" s="2579"/>
      <c r="H2" s="2579"/>
      <c r="I2" s="2579"/>
      <c r="L2" s="129"/>
      <c r="M2" s="129"/>
      <c r="N2" s="129"/>
      <c r="O2" s="129"/>
    </row>
    <row r="3" spans="1:15">
      <c r="A3" s="2579" t="s">
        <v>291</v>
      </c>
      <c r="B3" s="2579"/>
      <c r="C3" s="2579"/>
      <c r="D3" s="2579"/>
      <c r="E3" s="2579"/>
      <c r="F3" s="2579"/>
      <c r="G3" s="2579"/>
      <c r="H3" s="2579"/>
      <c r="I3" s="2579"/>
      <c r="L3" s="129"/>
      <c r="M3" s="129"/>
      <c r="N3" s="129"/>
      <c r="O3" s="129"/>
    </row>
    <row r="4" spans="1:15" ht="16.5" thickBot="1">
      <c r="A4" s="416"/>
      <c r="B4" s="416"/>
      <c r="C4" s="416"/>
      <c r="D4" s="416"/>
      <c r="E4" s="416"/>
      <c r="F4" s="456"/>
      <c r="G4" s="456"/>
      <c r="I4" s="455" t="s">
        <v>52</v>
      </c>
      <c r="J4" s="454"/>
      <c r="L4" s="129"/>
      <c r="M4" s="129"/>
      <c r="N4" s="129"/>
      <c r="O4" s="129"/>
    </row>
    <row r="5" spans="1:15" ht="16.5" thickTop="1">
      <c r="A5" s="2546" t="s">
        <v>46</v>
      </c>
      <c r="B5" s="2606">
        <v>2018</v>
      </c>
      <c r="C5" s="2607"/>
      <c r="D5" s="2606">
        <v>2019</v>
      </c>
      <c r="E5" s="2607"/>
      <c r="F5" s="2597" t="s">
        <v>289</v>
      </c>
      <c r="G5" s="2598"/>
      <c r="H5" s="2598"/>
      <c r="I5" s="2599"/>
      <c r="L5" s="129"/>
      <c r="M5" s="129"/>
      <c r="N5" s="129"/>
      <c r="O5" s="129"/>
    </row>
    <row r="6" spans="1:15">
      <c r="A6" s="2547"/>
      <c r="B6" s="2604" t="s">
        <v>395</v>
      </c>
      <c r="C6" s="2604" t="s">
        <v>287</v>
      </c>
      <c r="D6" s="2604" t="s">
        <v>286</v>
      </c>
      <c r="E6" s="2604" t="s">
        <v>285</v>
      </c>
      <c r="F6" s="2600" t="s">
        <v>44</v>
      </c>
      <c r="G6" s="2601"/>
      <c r="H6" s="2602" t="s">
        <v>56</v>
      </c>
      <c r="I6" s="2603"/>
      <c r="L6" s="129"/>
      <c r="M6" s="129"/>
      <c r="N6" s="129"/>
      <c r="O6" s="129"/>
    </row>
    <row r="7" spans="1:15">
      <c r="A7" s="2547"/>
      <c r="B7" s="2605"/>
      <c r="C7" s="2605"/>
      <c r="D7" s="2605"/>
      <c r="E7" s="2605"/>
      <c r="F7" s="453" t="s">
        <v>2</v>
      </c>
      <c r="G7" s="452" t="s">
        <v>284</v>
      </c>
      <c r="H7" s="452" t="s">
        <v>2</v>
      </c>
      <c r="I7" s="451" t="s">
        <v>284</v>
      </c>
      <c r="L7" s="129"/>
      <c r="M7" s="129"/>
      <c r="N7" s="129"/>
      <c r="O7" s="129"/>
    </row>
    <row r="8" spans="1:15" s="416" customFormat="1" ht="19.5" customHeight="1">
      <c r="A8" s="444" t="s">
        <v>607</v>
      </c>
      <c r="B8" s="440">
        <v>423707.11139804515</v>
      </c>
      <c r="C8" s="440">
        <v>477364.93949096359</v>
      </c>
      <c r="D8" s="440">
        <v>562526.41153895087</v>
      </c>
      <c r="E8" s="440">
        <v>625043.45581669209</v>
      </c>
      <c r="F8" s="440">
        <v>53657.82809291844</v>
      </c>
      <c r="G8" s="441">
        <v>12.663896037966287</v>
      </c>
      <c r="H8" s="440">
        <v>62517.044277741225</v>
      </c>
      <c r="I8" s="439">
        <v>11.11361937774763</v>
      </c>
      <c r="K8" s="335"/>
      <c r="L8" s="129"/>
      <c r="M8" s="129"/>
      <c r="N8" s="129"/>
      <c r="O8" s="129"/>
    </row>
    <row r="9" spans="1:15" s="132" customFormat="1" ht="19.5" customHeight="1">
      <c r="A9" s="437" t="s">
        <v>603</v>
      </c>
      <c r="B9" s="434">
        <v>166272.52151545204</v>
      </c>
      <c r="C9" s="434">
        <v>181179.87810204111</v>
      </c>
      <c r="D9" s="434">
        <v>218781.95452204964</v>
      </c>
      <c r="E9" s="434">
        <v>246885.30227205786</v>
      </c>
      <c r="F9" s="434">
        <v>14907.356586589071</v>
      </c>
      <c r="G9" s="435">
        <v>8.9656164775270462</v>
      </c>
      <c r="H9" s="434">
        <v>28103.347750008223</v>
      </c>
      <c r="I9" s="433">
        <v>12.845368262388323</v>
      </c>
      <c r="K9" s="335"/>
      <c r="L9" s="129"/>
      <c r="M9" s="129"/>
      <c r="N9" s="129"/>
      <c r="O9" s="129"/>
    </row>
    <row r="10" spans="1:15" s="132" customFormat="1" ht="19.5" customHeight="1">
      <c r="A10" s="437" t="s">
        <v>602</v>
      </c>
      <c r="B10" s="434">
        <v>74042.650264558426</v>
      </c>
      <c r="C10" s="434">
        <v>86268.417211921478</v>
      </c>
      <c r="D10" s="434">
        <v>98986.514508149805</v>
      </c>
      <c r="E10" s="434">
        <v>106686.80778639395</v>
      </c>
      <c r="F10" s="434">
        <v>12225.766947363052</v>
      </c>
      <c r="G10" s="435">
        <v>16.511790034094837</v>
      </c>
      <c r="H10" s="434">
        <v>7700.2932782441494</v>
      </c>
      <c r="I10" s="433">
        <v>7.7791336693748976</v>
      </c>
      <c r="K10" s="335"/>
      <c r="L10" s="129"/>
      <c r="M10" s="129"/>
      <c r="N10" s="129"/>
      <c r="O10" s="129"/>
    </row>
    <row r="11" spans="1:15" s="132" customFormat="1" ht="19.5" customHeight="1">
      <c r="A11" s="437" t="s">
        <v>601</v>
      </c>
      <c r="B11" s="434">
        <v>116350.81642930604</v>
      </c>
      <c r="C11" s="434">
        <v>124879.59501282928</v>
      </c>
      <c r="D11" s="434">
        <v>146478.27248531868</v>
      </c>
      <c r="E11" s="434">
        <v>157841.82621139759</v>
      </c>
      <c r="F11" s="434">
        <v>8528.7785835232353</v>
      </c>
      <c r="G11" s="435">
        <v>7.3302266758955348</v>
      </c>
      <c r="H11" s="434">
        <v>11363.553726078913</v>
      </c>
      <c r="I11" s="433">
        <v>7.757842534098609</v>
      </c>
      <c r="K11" s="335"/>
      <c r="L11" s="129"/>
      <c r="M11" s="129"/>
      <c r="N11" s="129"/>
      <c r="O11" s="129"/>
    </row>
    <row r="12" spans="1:15" s="132" customFormat="1" ht="19.5" customHeight="1">
      <c r="A12" s="437" t="s">
        <v>600</v>
      </c>
      <c r="B12" s="434">
        <v>67041.123188728656</v>
      </c>
      <c r="C12" s="434">
        <v>85037.049164171796</v>
      </c>
      <c r="D12" s="434">
        <v>98279.670023432729</v>
      </c>
      <c r="E12" s="434">
        <v>113629.51954684274</v>
      </c>
      <c r="F12" s="434">
        <v>17995.92597544314</v>
      </c>
      <c r="G12" s="435">
        <v>26.843115269388445</v>
      </c>
      <c r="H12" s="434">
        <v>15349.849523410012</v>
      </c>
      <c r="I12" s="433">
        <v>15.618539948038249</v>
      </c>
      <c r="K12" s="335"/>
      <c r="L12" s="129"/>
      <c r="M12" s="129"/>
      <c r="N12" s="129"/>
      <c r="O12" s="129"/>
    </row>
    <row r="13" spans="1:15" s="449" customFormat="1" ht="19.5" customHeight="1">
      <c r="A13" s="444" t="s">
        <v>606</v>
      </c>
      <c r="B13" s="440">
        <v>410943.69370361191</v>
      </c>
      <c r="C13" s="440">
        <v>434718.04133162351</v>
      </c>
      <c r="D13" s="440">
        <v>455716.0885478108</v>
      </c>
      <c r="E13" s="440">
        <v>465424.08486451139</v>
      </c>
      <c r="F13" s="440">
        <v>23774.347628011601</v>
      </c>
      <c r="G13" s="441">
        <v>5.78530538180215</v>
      </c>
      <c r="H13" s="440">
        <v>9707.9963167005917</v>
      </c>
      <c r="I13" s="439">
        <v>2.1302728959243429</v>
      </c>
      <c r="K13" s="335"/>
      <c r="L13" s="450"/>
      <c r="M13" s="450"/>
      <c r="N13" s="450"/>
      <c r="O13" s="450"/>
    </row>
    <row r="14" spans="1:15" s="416" customFormat="1" ht="19.5" customHeight="1">
      <c r="A14" s="437" t="s">
        <v>603</v>
      </c>
      <c r="B14" s="434">
        <v>77804.435146980206</v>
      </c>
      <c r="C14" s="434">
        <v>82033.950344864425</v>
      </c>
      <c r="D14" s="434">
        <v>87964.594629962958</v>
      </c>
      <c r="E14" s="434">
        <v>93963.735936441386</v>
      </c>
      <c r="F14" s="434">
        <v>4229.5151978842187</v>
      </c>
      <c r="G14" s="435">
        <v>5.4360849608306383</v>
      </c>
      <c r="H14" s="434">
        <v>5999.1413064784283</v>
      </c>
      <c r="I14" s="433">
        <v>6.8199499261205814</v>
      </c>
      <c r="K14" s="335"/>
      <c r="L14" s="129"/>
      <c r="M14" s="129"/>
      <c r="N14" s="129"/>
      <c r="O14" s="129"/>
    </row>
    <row r="15" spans="1:15" s="132" customFormat="1" ht="19.5" customHeight="1">
      <c r="A15" s="437" t="s">
        <v>602</v>
      </c>
      <c r="B15" s="434">
        <v>230474.81562858765</v>
      </c>
      <c r="C15" s="434">
        <v>239021.80369844631</v>
      </c>
      <c r="D15" s="434">
        <v>250771.21751369428</v>
      </c>
      <c r="E15" s="434">
        <v>246558.53626307953</v>
      </c>
      <c r="F15" s="434">
        <v>8546.9880698586639</v>
      </c>
      <c r="G15" s="435">
        <v>3.7084260362885884</v>
      </c>
      <c r="H15" s="434">
        <v>-4212.6812506147544</v>
      </c>
      <c r="I15" s="433">
        <v>-1.6798902570964731</v>
      </c>
      <c r="K15" s="335"/>
      <c r="L15" s="335"/>
    </row>
    <row r="16" spans="1:15" s="132" customFormat="1" ht="19.5" customHeight="1">
      <c r="A16" s="437" t="s">
        <v>601</v>
      </c>
      <c r="B16" s="434">
        <v>34702.980655438216</v>
      </c>
      <c r="C16" s="434">
        <v>35886.59406248077</v>
      </c>
      <c r="D16" s="434">
        <v>36696.432789086597</v>
      </c>
      <c r="E16" s="434">
        <v>36514.911497025547</v>
      </c>
      <c r="F16" s="434">
        <v>1183.6134070425542</v>
      </c>
      <c r="G16" s="435">
        <v>3.4106966741402172</v>
      </c>
      <c r="H16" s="434">
        <v>-181.52129206105019</v>
      </c>
      <c r="I16" s="433">
        <v>-0.4946565054547592</v>
      </c>
      <c r="K16" s="335"/>
      <c r="L16" s="335"/>
    </row>
    <row r="17" spans="1:12" s="132" customFormat="1" ht="19.5" customHeight="1">
      <c r="A17" s="437" t="s">
        <v>600</v>
      </c>
      <c r="B17" s="434">
        <v>67961.462272605917</v>
      </c>
      <c r="C17" s="434">
        <v>77775.693225832016</v>
      </c>
      <c r="D17" s="434">
        <v>80283.843615066973</v>
      </c>
      <c r="E17" s="434">
        <v>88386.901167964941</v>
      </c>
      <c r="F17" s="434">
        <v>9814.2309532260988</v>
      </c>
      <c r="G17" s="435">
        <v>14.440876674871141</v>
      </c>
      <c r="H17" s="434">
        <v>8103.057552897968</v>
      </c>
      <c r="I17" s="433">
        <v>10.093011480303936</v>
      </c>
      <c r="K17" s="335"/>
      <c r="L17" s="335"/>
    </row>
    <row r="18" spans="1:12" s="132" customFormat="1" ht="19.5" customHeight="1">
      <c r="A18" s="444" t="s">
        <v>605</v>
      </c>
      <c r="B18" s="440">
        <v>113868.61611957027</v>
      </c>
      <c r="C18" s="440">
        <v>134537.65567995165</v>
      </c>
      <c r="D18" s="440">
        <v>127215.68522601735</v>
      </c>
      <c r="E18" s="440">
        <v>133438.63337588581</v>
      </c>
      <c r="F18" s="440">
        <v>20669.039560381381</v>
      </c>
      <c r="G18" s="441">
        <v>18.151656061822511</v>
      </c>
      <c r="H18" s="440">
        <v>6222.9481498684618</v>
      </c>
      <c r="I18" s="439">
        <v>4.8916516377775912</v>
      </c>
      <c r="K18" s="335"/>
      <c r="L18" s="335"/>
    </row>
    <row r="19" spans="1:12" s="132" customFormat="1" ht="19.5" customHeight="1">
      <c r="A19" s="437" t="s">
        <v>603</v>
      </c>
      <c r="B19" s="434">
        <v>61537.106177315269</v>
      </c>
      <c r="C19" s="434">
        <v>72258.874798881647</v>
      </c>
      <c r="D19" s="434">
        <v>76323.588613311847</v>
      </c>
      <c r="E19" s="434">
        <v>72987.95481297902</v>
      </c>
      <c r="F19" s="434">
        <v>10721.768621566378</v>
      </c>
      <c r="G19" s="435">
        <v>17.42325775065256</v>
      </c>
      <c r="H19" s="434">
        <v>-3335.6338003328274</v>
      </c>
      <c r="I19" s="433">
        <v>-4.3703838628875067</v>
      </c>
      <c r="K19" s="335"/>
      <c r="L19" s="335"/>
    </row>
    <row r="20" spans="1:12" s="132" customFormat="1" ht="19.5" customHeight="1">
      <c r="A20" s="437" t="s">
        <v>602</v>
      </c>
      <c r="B20" s="434">
        <v>48581.101882603012</v>
      </c>
      <c r="C20" s="434">
        <v>58492.339932279981</v>
      </c>
      <c r="D20" s="434">
        <v>48360.124148855488</v>
      </c>
      <c r="E20" s="434">
        <v>57346.193595276804</v>
      </c>
      <c r="F20" s="434">
        <v>9911.2380496769692</v>
      </c>
      <c r="G20" s="435">
        <v>20.401427027381203</v>
      </c>
      <c r="H20" s="434">
        <v>8986.0694464213157</v>
      </c>
      <c r="I20" s="433">
        <v>18.581568191929431</v>
      </c>
      <c r="K20" s="335"/>
      <c r="L20" s="335"/>
    </row>
    <row r="21" spans="1:12" s="132" customFormat="1" ht="19.5" customHeight="1">
      <c r="A21" s="437" t="s">
        <v>601</v>
      </c>
      <c r="B21" s="434">
        <v>2856.2927244520001</v>
      </c>
      <c r="C21" s="434">
        <v>3092.84804282</v>
      </c>
      <c r="D21" s="434">
        <v>2194.6831469399999</v>
      </c>
      <c r="E21" s="434">
        <v>2784.8287492099994</v>
      </c>
      <c r="F21" s="434">
        <v>236.55531836799992</v>
      </c>
      <c r="G21" s="435">
        <v>8.2819003928732382</v>
      </c>
      <c r="H21" s="434">
        <v>590.14560226999947</v>
      </c>
      <c r="I21" s="433">
        <v>26.889786030973401</v>
      </c>
      <c r="K21" s="335"/>
      <c r="L21" s="335"/>
    </row>
    <row r="22" spans="1:12" s="416" customFormat="1" ht="19.5" customHeight="1">
      <c r="A22" s="437" t="s">
        <v>600</v>
      </c>
      <c r="B22" s="434">
        <v>894.1153352</v>
      </c>
      <c r="C22" s="434">
        <v>693.59290596999995</v>
      </c>
      <c r="D22" s="434">
        <v>337.28931690999997</v>
      </c>
      <c r="E22" s="434">
        <v>319.65621841999996</v>
      </c>
      <c r="F22" s="434">
        <v>-200.52242923000006</v>
      </c>
      <c r="G22" s="435">
        <v>-22.426908625288956</v>
      </c>
      <c r="H22" s="434">
        <v>-17.633098490000009</v>
      </c>
      <c r="I22" s="433">
        <v>-5.2278852622851106</v>
      </c>
      <c r="K22" s="335"/>
      <c r="L22" s="335"/>
    </row>
    <row r="23" spans="1:12" s="132" customFormat="1" ht="19.5" customHeight="1">
      <c r="A23" s="443" t="s">
        <v>604</v>
      </c>
      <c r="B23" s="440">
        <v>498122.87659692456</v>
      </c>
      <c r="C23" s="440">
        <v>571689.79524378444</v>
      </c>
      <c r="D23" s="440">
        <v>615755.45252993354</v>
      </c>
      <c r="E23" s="440">
        <v>664068.17567297898</v>
      </c>
      <c r="F23" s="440">
        <v>73566.918646859878</v>
      </c>
      <c r="G23" s="441">
        <v>14.768829560580372</v>
      </c>
      <c r="H23" s="440">
        <v>48312.723143045441</v>
      </c>
      <c r="I23" s="439">
        <v>7.8460893759924657</v>
      </c>
      <c r="K23" s="335"/>
      <c r="L23" s="335"/>
    </row>
    <row r="24" spans="1:12" s="132" customFormat="1" ht="19.5" customHeight="1">
      <c r="A24" s="448" t="s">
        <v>603</v>
      </c>
      <c r="B24" s="434">
        <v>155068.35296170952</v>
      </c>
      <c r="C24" s="434">
        <v>181619.67654225384</v>
      </c>
      <c r="D24" s="434">
        <v>192660.06263707398</v>
      </c>
      <c r="E24" s="434">
        <v>201273.1157053482</v>
      </c>
      <c r="F24" s="434">
        <v>26551.323580544326</v>
      </c>
      <c r="G24" s="435">
        <v>17.122335456223329</v>
      </c>
      <c r="H24" s="434">
        <v>8613.0530682742246</v>
      </c>
      <c r="I24" s="433">
        <v>4.4705960074866065</v>
      </c>
      <c r="K24" s="335"/>
      <c r="L24" s="335"/>
    </row>
    <row r="25" spans="1:12" s="132" customFormat="1" ht="19.5" customHeight="1">
      <c r="A25" s="448" t="s">
        <v>602</v>
      </c>
      <c r="B25" s="434">
        <v>268604.70167845214</v>
      </c>
      <c r="C25" s="434">
        <v>268996.491069193</v>
      </c>
      <c r="D25" s="434">
        <v>285780.29677902994</v>
      </c>
      <c r="E25" s="434">
        <v>319788.47606337775</v>
      </c>
      <c r="F25" s="434">
        <v>391.78939074085793</v>
      </c>
      <c r="G25" s="435">
        <v>0.14586095786583464</v>
      </c>
      <c r="H25" s="434">
        <v>34008.179284347803</v>
      </c>
      <c r="I25" s="433">
        <v>11.90011336248401</v>
      </c>
      <c r="K25" s="335"/>
      <c r="L25" s="335"/>
    </row>
    <row r="26" spans="1:12" s="132" customFormat="1" ht="19.5" customHeight="1">
      <c r="A26" s="448" t="s">
        <v>601</v>
      </c>
      <c r="B26" s="434">
        <v>37654.786794903011</v>
      </c>
      <c r="C26" s="434">
        <v>35354.344960687507</v>
      </c>
      <c r="D26" s="434">
        <v>81586.117967429644</v>
      </c>
      <c r="E26" s="434">
        <v>79709.615481066154</v>
      </c>
      <c r="F26" s="434">
        <v>-2300.4418342155041</v>
      </c>
      <c r="G26" s="435">
        <v>-6.109294541343397</v>
      </c>
      <c r="H26" s="434">
        <v>-1876.5024863634899</v>
      </c>
      <c r="I26" s="433">
        <v>-2.3000266872761572</v>
      </c>
      <c r="K26" s="335"/>
      <c r="L26" s="335"/>
    </row>
    <row r="27" spans="1:12" s="132" customFormat="1" ht="19.5" customHeight="1">
      <c r="A27" s="448" t="s">
        <v>600</v>
      </c>
      <c r="B27" s="434">
        <v>36795.035161859996</v>
      </c>
      <c r="C27" s="434">
        <v>85719.282671649999</v>
      </c>
      <c r="D27" s="434">
        <v>55728.975146400022</v>
      </c>
      <c r="E27" s="434">
        <v>63296.968423187005</v>
      </c>
      <c r="F27" s="434">
        <v>48924.247509790002</v>
      </c>
      <c r="G27" s="435">
        <v>132.96426350613351</v>
      </c>
      <c r="H27" s="434">
        <v>7567.9932767869832</v>
      </c>
      <c r="I27" s="433">
        <v>13.579997222101902</v>
      </c>
      <c r="K27" s="335"/>
      <c r="L27" s="335"/>
    </row>
    <row r="28" spans="1:12" s="132" customFormat="1" ht="19.5" customHeight="1">
      <c r="A28" s="444" t="s">
        <v>599</v>
      </c>
      <c r="B28" s="440">
        <v>201651.91180459326</v>
      </c>
      <c r="C28" s="440">
        <v>216571.81738204282</v>
      </c>
      <c r="D28" s="440">
        <v>237959.10882907597</v>
      </c>
      <c r="E28" s="440">
        <v>251817.64930162812</v>
      </c>
      <c r="F28" s="440">
        <v>14919.905577449565</v>
      </c>
      <c r="G28" s="441">
        <v>7.3988416196655749</v>
      </c>
      <c r="H28" s="440">
        <v>13858.540472552151</v>
      </c>
      <c r="I28" s="439">
        <v>5.8239167816461377</v>
      </c>
      <c r="K28" s="335"/>
      <c r="L28" s="335"/>
    </row>
    <row r="29" spans="1:12" s="132" customFormat="1" ht="19.5" customHeight="1">
      <c r="A29" s="444" t="s">
        <v>598</v>
      </c>
      <c r="B29" s="440">
        <v>141908.43212032999</v>
      </c>
      <c r="C29" s="440">
        <v>147441.76627323101</v>
      </c>
      <c r="D29" s="440">
        <v>146990.82329793109</v>
      </c>
      <c r="E29" s="440">
        <v>159328.97162140001</v>
      </c>
      <c r="F29" s="440">
        <v>5533.3341529010213</v>
      </c>
      <c r="G29" s="441">
        <v>3.8992285872125483</v>
      </c>
      <c r="H29" s="440">
        <v>12338.148323468922</v>
      </c>
      <c r="I29" s="439">
        <v>8.3938221765457541</v>
      </c>
      <c r="K29" s="335"/>
      <c r="L29" s="335"/>
    </row>
    <row r="30" spans="1:12" s="132" customFormat="1" ht="31.5">
      <c r="A30" s="447" t="s">
        <v>597</v>
      </c>
      <c r="B30" s="434">
        <v>26161.992909689987</v>
      </c>
      <c r="C30" s="434">
        <v>28916.821579920004</v>
      </c>
      <c r="D30" s="434">
        <v>32292.540658850005</v>
      </c>
      <c r="E30" s="434">
        <v>34075.487388069996</v>
      </c>
      <c r="F30" s="434">
        <v>2754.8286702300175</v>
      </c>
      <c r="G30" s="435">
        <v>10.529888452074584</v>
      </c>
      <c r="H30" s="434">
        <v>1782.9467292199915</v>
      </c>
      <c r="I30" s="433">
        <v>5.5212339842060771</v>
      </c>
      <c r="J30" s="330"/>
      <c r="K30" s="335"/>
      <c r="L30" s="335"/>
    </row>
    <row r="31" spans="1:12" s="132" customFormat="1" ht="31.5">
      <c r="A31" s="447" t="s">
        <v>596</v>
      </c>
      <c r="B31" s="434">
        <v>14882.655826579999</v>
      </c>
      <c r="C31" s="434">
        <v>15472.589240459996</v>
      </c>
      <c r="D31" s="434">
        <v>13902.741178611104</v>
      </c>
      <c r="E31" s="434">
        <v>14864.913410040001</v>
      </c>
      <c r="F31" s="434">
        <v>589.93341387999681</v>
      </c>
      <c r="G31" s="435">
        <v>3.963898787650471</v>
      </c>
      <c r="H31" s="434">
        <v>962.17223142889634</v>
      </c>
      <c r="I31" s="433">
        <v>6.920737565834612</v>
      </c>
      <c r="K31" s="335"/>
      <c r="L31" s="335"/>
    </row>
    <row r="32" spans="1:12" s="132" customFormat="1" ht="19.5" customHeight="1">
      <c r="A32" s="437" t="s">
        <v>595</v>
      </c>
      <c r="B32" s="434">
        <v>9113.5156783099992</v>
      </c>
      <c r="C32" s="434">
        <v>8540.0958162899988</v>
      </c>
      <c r="D32" s="434">
        <v>8858.9775021099995</v>
      </c>
      <c r="E32" s="434">
        <v>8824.0266129099982</v>
      </c>
      <c r="F32" s="434">
        <v>-573.41986202000044</v>
      </c>
      <c r="G32" s="435">
        <v>-6.2919720803765022</v>
      </c>
      <c r="H32" s="434">
        <v>-34.950889200001257</v>
      </c>
      <c r="I32" s="433">
        <v>-0.39452509267211461</v>
      </c>
      <c r="K32" s="335"/>
      <c r="L32" s="335"/>
    </row>
    <row r="33" spans="1:12" s="132" customFormat="1" ht="19.5" customHeight="1">
      <c r="A33" s="437" t="s">
        <v>594</v>
      </c>
      <c r="B33" s="434">
        <v>91750.267705749982</v>
      </c>
      <c r="C33" s="434">
        <v>94512.259636560993</v>
      </c>
      <c r="D33" s="434">
        <v>91936.563958359999</v>
      </c>
      <c r="E33" s="434">
        <v>101564.54421037999</v>
      </c>
      <c r="F33" s="434">
        <v>2761.9919308110111</v>
      </c>
      <c r="G33" s="435">
        <v>3.0103366451953333</v>
      </c>
      <c r="H33" s="434">
        <v>9627.9802520199883</v>
      </c>
      <c r="I33" s="433">
        <v>10.472416889955451</v>
      </c>
      <c r="K33" s="335"/>
      <c r="L33" s="335"/>
    </row>
    <row r="34" spans="1:12" s="132" customFormat="1" ht="19.5" customHeight="1">
      <c r="A34" s="446" t="s">
        <v>593</v>
      </c>
      <c r="B34" s="434">
        <v>20565.736570799992</v>
      </c>
      <c r="C34" s="434">
        <v>21114.345015979998</v>
      </c>
      <c r="D34" s="434">
        <v>21725.360173669997</v>
      </c>
      <c r="E34" s="434">
        <v>20744.061856779997</v>
      </c>
      <c r="F34" s="434">
        <v>548.60844518000522</v>
      </c>
      <c r="G34" s="435">
        <v>2.6675847144660021</v>
      </c>
      <c r="H34" s="434">
        <v>-981.29831688999911</v>
      </c>
      <c r="I34" s="433">
        <v>-4.5168333645362591</v>
      </c>
      <c r="K34" s="335"/>
      <c r="L34" s="335"/>
    </row>
    <row r="35" spans="1:12" s="132" customFormat="1" ht="31.5">
      <c r="A35" s="445" t="s">
        <v>592</v>
      </c>
      <c r="B35" s="434">
        <v>59610.631219549992</v>
      </c>
      <c r="C35" s="434">
        <v>59894.097492599991</v>
      </c>
      <c r="D35" s="434">
        <v>54540.921169050001</v>
      </c>
      <c r="E35" s="434">
        <v>62955.691338970006</v>
      </c>
      <c r="F35" s="434">
        <v>283.46627304999856</v>
      </c>
      <c r="G35" s="435">
        <v>0.47552972892699807</v>
      </c>
      <c r="H35" s="434">
        <v>8414.7701699200043</v>
      </c>
      <c r="I35" s="433">
        <v>15.428360925255296</v>
      </c>
      <c r="K35" s="335"/>
      <c r="L35" s="335"/>
    </row>
    <row r="36" spans="1:12" s="132" customFormat="1" ht="19.5" customHeight="1">
      <c r="A36" s="445" t="s">
        <v>591</v>
      </c>
      <c r="B36" s="434">
        <v>11573.899915400001</v>
      </c>
      <c r="C36" s="434">
        <v>13503.817127980999</v>
      </c>
      <c r="D36" s="434">
        <v>15670.282615639999</v>
      </c>
      <c r="E36" s="434">
        <v>17864.791014630006</v>
      </c>
      <c r="F36" s="434">
        <v>1929.9172125809982</v>
      </c>
      <c r="G36" s="435">
        <v>16.674735626606626</v>
      </c>
      <c r="H36" s="434">
        <v>2194.5083989900068</v>
      </c>
      <c r="I36" s="433">
        <v>14.004268160420663</v>
      </c>
      <c r="K36" s="335"/>
      <c r="L36" s="335"/>
    </row>
    <row r="37" spans="1:12" s="132" customFormat="1" ht="19.5" customHeight="1">
      <c r="A37" s="444" t="s">
        <v>590</v>
      </c>
      <c r="B37" s="440">
        <v>41085.267546776988</v>
      </c>
      <c r="C37" s="440">
        <v>39567.180573416998</v>
      </c>
      <c r="D37" s="440">
        <v>45416.722861080001</v>
      </c>
      <c r="E37" s="440">
        <v>44611.608042370004</v>
      </c>
      <c r="F37" s="440">
        <v>-1518.0869733599902</v>
      </c>
      <c r="G37" s="441">
        <v>-3.6949667460035309</v>
      </c>
      <c r="H37" s="440">
        <v>-805.11481870999705</v>
      </c>
      <c r="I37" s="439">
        <v>-1.7727276826482403</v>
      </c>
      <c r="K37" s="335"/>
      <c r="L37" s="335"/>
    </row>
    <row r="38" spans="1:12" s="132" customFormat="1" ht="19.5" customHeight="1">
      <c r="A38" s="437" t="s">
        <v>589</v>
      </c>
      <c r="B38" s="434">
        <v>24185.005731656991</v>
      </c>
      <c r="C38" s="434">
        <v>22949.331700227005</v>
      </c>
      <c r="D38" s="434">
        <v>28339.257147720004</v>
      </c>
      <c r="E38" s="434">
        <v>27992.163642110008</v>
      </c>
      <c r="F38" s="434">
        <v>-1235.6740314299859</v>
      </c>
      <c r="G38" s="435">
        <v>-5.1092567235266309</v>
      </c>
      <c r="H38" s="434">
        <v>-347.09350560999519</v>
      </c>
      <c r="I38" s="433">
        <v>-1.224779830327769</v>
      </c>
      <c r="K38" s="335"/>
      <c r="L38" s="335"/>
    </row>
    <row r="39" spans="1:12" s="132" customFormat="1" ht="19.5" customHeight="1">
      <c r="A39" s="437" t="s">
        <v>588</v>
      </c>
      <c r="B39" s="434">
        <v>7235.2980519399989</v>
      </c>
      <c r="C39" s="434">
        <v>7056.4521291000001</v>
      </c>
      <c r="D39" s="434">
        <v>5930.7298426699999</v>
      </c>
      <c r="E39" s="434">
        <v>5522.7745344800005</v>
      </c>
      <c r="F39" s="434">
        <v>-178.84592283999882</v>
      </c>
      <c r="G39" s="435">
        <v>-2.4718528740090382</v>
      </c>
      <c r="H39" s="434">
        <v>-407.95530818999941</v>
      </c>
      <c r="I39" s="433">
        <v>-6.8786695569046348</v>
      </c>
      <c r="K39" s="335"/>
      <c r="L39" s="335"/>
    </row>
    <row r="40" spans="1:12" s="132" customFormat="1" ht="19.5" customHeight="1">
      <c r="A40" s="437" t="s">
        <v>587</v>
      </c>
      <c r="B40" s="434">
        <v>4615.4103641000002</v>
      </c>
      <c r="C40" s="434">
        <v>4724.6987758800005</v>
      </c>
      <c r="D40" s="434">
        <v>6339.5214000599999</v>
      </c>
      <c r="E40" s="434">
        <v>6332.9521587399995</v>
      </c>
      <c r="F40" s="434">
        <v>109.28841178000039</v>
      </c>
      <c r="G40" s="435">
        <v>2.3679023783037221</v>
      </c>
      <c r="H40" s="434">
        <v>-6.5692413200004012</v>
      </c>
      <c r="I40" s="433">
        <v>-0.10362361612878579</v>
      </c>
      <c r="K40" s="335"/>
      <c r="L40" s="335"/>
    </row>
    <row r="41" spans="1:12" s="132" customFormat="1" ht="19.5" customHeight="1">
      <c r="A41" s="437" t="s">
        <v>586</v>
      </c>
      <c r="B41" s="434">
        <v>5049.5533990800013</v>
      </c>
      <c r="C41" s="434">
        <v>4836.6979682100009</v>
      </c>
      <c r="D41" s="434">
        <v>4807.2144706300005</v>
      </c>
      <c r="E41" s="434">
        <v>4763.7177070400012</v>
      </c>
      <c r="F41" s="434">
        <v>-212.85543087000042</v>
      </c>
      <c r="G41" s="435">
        <v>-4.2153318134784241</v>
      </c>
      <c r="H41" s="434">
        <v>-43.496763589999318</v>
      </c>
      <c r="I41" s="433">
        <v>-0.90482261309009027</v>
      </c>
      <c r="K41" s="335"/>
      <c r="L41" s="335"/>
    </row>
    <row r="42" spans="1:12" s="132" customFormat="1" ht="19.5" customHeight="1">
      <c r="A42" s="444" t="s">
        <v>585</v>
      </c>
      <c r="B42" s="440">
        <v>171031.35254200015</v>
      </c>
      <c r="C42" s="440">
        <v>180689.91276546189</v>
      </c>
      <c r="D42" s="440">
        <v>180956.55272697701</v>
      </c>
      <c r="E42" s="440">
        <v>183335.50374432886</v>
      </c>
      <c r="F42" s="440">
        <v>9658.56022346174</v>
      </c>
      <c r="G42" s="441">
        <v>5.6472454201576223</v>
      </c>
      <c r="H42" s="440">
        <v>2378.9510173518502</v>
      </c>
      <c r="I42" s="439">
        <v>1.3146531482289872</v>
      </c>
      <c r="K42" s="335"/>
      <c r="L42" s="335"/>
    </row>
    <row r="43" spans="1:12" s="132" customFormat="1" ht="19.5" customHeight="1">
      <c r="A43" s="437" t="s">
        <v>584</v>
      </c>
      <c r="B43" s="434">
        <v>107498.86870094994</v>
      </c>
      <c r="C43" s="434">
        <v>113941.25641819497</v>
      </c>
      <c r="D43" s="434">
        <v>116596.95209378802</v>
      </c>
      <c r="E43" s="434">
        <v>119407.34586193105</v>
      </c>
      <c r="F43" s="434">
        <v>6442.3877172450302</v>
      </c>
      <c r="G43" s="435">
        <v>5.9929818751553992</v>
      </c>
      <c r="H43" s="434">
        <v>2810.3937681430398</v>
      </c>
      <c r="I43" s="433">
        <v>2.4103492567133498</v>
      </c>
      <c r="K43" s="335"/>
      <c r="L43" s="335"/>
    </row>
    <row r="44" spans="1:12" s="132" customFormat="1" ht="19.5" customHeight="1">
      <c r="A44" s="437" t="s">
        <v>583</v>
      </c>
      <c r="B44" s="434">
        <v>63532.483841050176</v>
      </c>
      <c r="C44" s="434">
        <v>66748.656347266966</v>
      </c>
      <c r="D44" s="434">
        <v>64359.600633188995</v>
      </c>
      <c r="E44" s="434">
        <v>63928.157882397834</v>
      </c>
      <c r="F44" s="434">
        <v>3216.1725062167898</v>
      </c>
      <c r="G44" s="435">
        <v>5.0622489658412002</v>
      </c>
      <c r="H44" s="434">
        <v>-431.44275079116051</v>
      </c>
      <c r="I44" s="433">
        <v>-0.67036269110823832</v>
      </c>
      <c r="K44" s="335"/>
      <c r="L44" s="335"/>
    </row>
    <row r="45" spans="1:12" s="132" customFormat="1" ht="19.5" customHeight="1">
      <c r="A45" s="442" t="s">
        <v>582</v>
      </c>
      <c r="B45" s="440">
        <v>137724.71923118181</v>
      </c>
      <c r="C45" s="440">
        <v>149661.69285284381</v>
      </c>
      <c r="D45" s="440">
        <v>177390.41610004989</v>
      </c>
      <c r="E45" s="440">
        <v>189911.08277155503</v>
      </c>
      <c r="F45" s="440">
        <v>11936.973621662008</v>
      </c>
      <c r="G45" s="441">
        <v>8.6672702535155324</v>
      </c>
      <c r="H45" s="440">
        <v>12520.66667150514</v>
      </c>
      <c r="I45" s="439">
        <v>7.0582542996253901</v>
      </c>
      <c r="K45" s="335"/>
      <c r="L45" s="335"/>
    </row>
    <row r="46" spans="1:12" s="132" customFormat="1" ht="19.5" customHeight="1">
      <c r="A46" s="443" t="s">
        <v>581</v>
      </c>
      <c r="B46" s="440">
        <v>2858.7542521219993</v>
      </c>
      <c r="C46" s="440">
        <v>3331.3801986360004</v>
      </c>
      <c r="D46" s="440">
        <v>3341.8365208179998</v>
      </c>
      <c r="E46" s="440">
        <v>3880.2104415874078</v>
      </c>
      <c r="F46" s="440">
        <v>472.62594651400104</v>
      </c>
      <c r="G46" s="441">
        <v>16.532583945023596</v>
      </c>
      <c r="H46" s="440">
        <v>538.37392076940796</v>
      </c>
      <c r="I46" s="439">
        <v>16.110121408261683</v>
      </c>
      <c r="K46" s="335"/>
      <c r="L46" s="335"/>
    </row>
    <row r="47" spans="1:12" s="416" customFormat="1" ht="19.5" customHeight="1">
      <c r="A47" s="442" t="s">
        <v>580</v>
      </c>
      <c r="B47" s="440">
        <v>279876.03516768425</v>
      </c>
      <c r="C47" s="440">
        <v>311569.13291346387</v>
      </c>
      <c r="D47" s="440">
        <v>358627.68980139599</v>
      </c>
      <c r="E47" s="440">
        <v>360898.85580701858</v>
      </c>
      <c r="F47" s="440">
        <v>31693.097745779611</v>
      </c>
      <c r="G47" s="441">
        <v>11.323976962440204</v>
      </c>
      <c r="H47" s="440">
        <v>2271.1660056225955</v>
      </c>
      <c r="I47" s="439">
        <v>0.63329354375294944</v>
      </c>
      <c r="K47" s="335"/>
      <c r="L47" s="335"/>
    </row>
    <row r="48" spans="1:12" s="132" customFormat="1" ht="19.5" customHeight="1">
      <c r="A48" s="438" t="s">
        <v>579</v>
      </c>
      <c r="B48" s="434">
        <v>1269.2766950801763</v>
      </c>
      <c r="C48" s="434">
        <v>1549.9847793545998</v>
      </c>
      <c r="D48" s="434">
        <v>1683.7545225826768</v>
      </c>
      <c r="E48" s="434">
        <v>1972.1913371275002</v>
      </c>
      <c r="F48" s="434">
        <v>280.70808427442353</v>
      </c>
      <c r="G48" s="435">
        <v>22.115594287870547</v>
      </c>
      <c r="H48" s="434">
        <v>288.43681454482339</v>
      </c>
      <c r="I48" s="433">
        <v>17.130574004481129</v>
      </c>
      <c r="K48" s="335"/>
      <c r="L48" s="335"/>
    </row>
    <row r="49" spans="1:12" s="132" customFormat="1" ht="19.5" customHeight="1">
      <c r="A49" s="437" t="s">
        <v>578</v>
      </c>
      <c r="B49" s="434">
        <v>21039.268146130016</v>
      </c>
      <c r="C49" s="434">
        <v>21231.823781470001</v>
      </c>
      <c r="D49" s="434">
        <v>23639.225282337993</v>
      </c>
      <c r="E49" s="434">
        <v>20642.345241850002</v>
      </c>
      <c r="F49" s="434">
        <v>192.55563533998429</v>
      </c>
      <c r="G49" s="435">
        <v>0.91522021584863522</v>
      </c>
      <c r="H49" s="434">
        <v>-2996.8800404879912</v>
      </c>
      <c r="I49" s="433">
        <v>-12.677572994437789</v>
      </c>
      <c r="K49" s="335"/>
      <c r="L49" s="335"/>
    </row>
    <row r="50" spans="1:12" s="132" customFormat="1" ht="19.5" customHeight="1">
      <c r="A50" s="436" t="s">
        <v>577</v>
      </c>
      <c r="B50" s="434">
        <v>257567.49032647407</v>
      </c>
      <c r="C50" s="434">
        <v>288787.32435263926</v>
      </c>
      <c r="D50" s="434">
        <v>333304.70999647531</v>
      </c>
      <c r="E50" s="434">
        <v>338284.3192280411</v>
      </c>
      <c r="F50" s="434">
        <f>C50-B50</f>
        <v>31219.83402616519</v>
      </c>
      <c r="G50" s="435">
        <f>F50/B50*100</f>
        <v>12.121030486647662</v>
      </c>
      <c r="H50" s="434">
        <f>E50-D50</f>
        <v>4979.6092315657879</v>
      </c>
      <c r="I50" s="433">
        <f>H50/E50*100</f>
        <v>1.4720189345250081</v>
      </c>
      <c r="K50" s="335"/>
      <c r="L50" s="335"/>
    </row>
    <row r="51" spans="1:12" ht="19.5" customHeight="1" thickBot="1">
      <c r="A51" s="432" t="s">
        <v>576</v>
      </c>
      <c r="B51" s="430">
        <v>2422778.7704828405</v>
      </c>
      <c r="C51" s="430">
        <v>2667143.3147054194</v>
      </c>
      <c r="D51" s="430">
        <v>2911896.7879800401</v>
      </c>
      <c r="E51" s="430">
        <v>3081758.2314599566</v>
      </c>
      <c r="F51" s="430">
        <v>244364.54422257887</v>
      </c>
      <c r="G51" s="431">
        <v>10.086127020746471</v>
      </c>
      <c r="H51" s="430">
        <v>169861.44347991655</v>
      </c>
      <c r="I51" s="429">
        <v>5.8333607214748877</v>
      </c>
      <c r="K51" s="335"/>
      <c r="L51" s="335"/>
    </row>
    <row r="52" spans="1:12" ht="16.5" thickTop="1">
      <c r="A52" s="428" t="s">
        <v>575</v>
      </c>
      <c r="B52" s="214"/>
      <c r="C52" s="214"/>
      <c r="D52" s="214"/>
      <c r="E52" s="214"/>
    </row>
    <row r="53" spans="1:12">
      <c r="A53" s="2596" t="s">
        <v>574</v>
      </c>
      <c r="B53" s="2596"/>
      <c r="C53" s="2596"/>
      <c r="D53" s="2596"/>
      <c r="E53" s="2596"/>
      <c r="F53" s="2596"/>
      <c r="G53" s="2596"/>
      <c r="H53" s="2596"/>
      <c r="I53" s="2596"/>
    </row>
    <row r="54" spans="1:12">
      <c r="B54" s="129"/>
      <c r="C54" s="129"/>
      <c r="D54" s="129"/>
      <c r="E54" s="129"/>
    </row>
    <row r="55" spans="1:12">
      <c r="B55" s="214"/>
      <c r="C55" s="214"/>
      <c r="D55" s="214"/>
      <c r="E55" s="214"/>
      <c r="F55" s="214"/>
      <c r="G55" s="214"/>
    </row>
    <row r="56" spans="1:12">
      <c r="B56" s="427"/>
      <c r="C56" s="427"/>
      <c r="D56" s="427"/>
      <c r="E56" s="427"/>
      <c r="F56" s="214"/>
      <c r="H56" s="129"/>
    </row>
    <row r="57" spans="1:12">
      <c r="B57" s="427"/>
      <c r="C57" s="427"/>
      <c r="D57" s="427"/>
      <c r="E57" s="427"/>
    </row>
    <row r="58" spans="1:12">
      <c r="B58" s="427"/>
      <c r="C58" s="427"/>
      <c r="D58" s="427"/>
      <c r="E58" s="427"/>
    </row>
    <row r="59" spans="1:12">
      <c r="B59" s="427"/>
      <c r="C59" s="427"/>
      <c r="D59" s="427"/>
      <c r="E59" s="427"/>
    </row>
    <row r="60" spans="1:12">
      <c r="B60" s="427"/>
      <c r="C60" s="427"/>
      <c r="D60" s="427"/>
      <c r="E60" s="427"/>
    </row>
    <row r="61" spans="1:12">
      <c r="B61" s="427"/>
      <c r="C61" s="427"/>
      <c r="D61" s="427"/>
      <c r="E61" s="427"/>
    </row>
    <row r="62" spans="1:12">
      <c r="B62" s="427"/>
      <c r="C62" s="427"/>
      <c r="D62" s="427"/>
      <c r="E62" s="427"/>
    </row>
    <row r="63" spans="1:12">
      <c r="B63" s="427"/>
      <c r="C63" s="427"/>
      <c r="D63" s="427"/>
      <c r="E63" s="427"/>
    </row>
    <row r="64" spans="1:12">
      <c r="B64" s="427"/>
      <c r="C64" s="427"/>
      <c r="D64" s="427"/>
      <c r="E64" s="427"/>
    </row>
    <row r="65" spans="2:7">
      <c r="B65" s="427"/>
      <c r="C65" s="427"/>
      <c r="D65" s="427"/>
      <c r="E65" s="427"/>
    </row>
    <row r="66" spans="2:7">
      <c r="B66" s="427"/>
      <c r="C66" s="427"/>
      <c r="D66" s="427"/>
      <c r="E66" s="427"/>
    </row>
    <row r="67" spans="2:7">
      <c r="B67" s="427"/>
      <c r="C67" s="427"/>
      <c r="D67" s="427"/>
      <c r="E67" s="427"/>
    </row>
    <row r="70" spans="2:7">
      <c r="B70" s="214"/>
      <c r="C70" s="214"/>
      <c r="D70" s="214"/>
      <c r="E70" s="214"/>
      <c r="F70" s="214"/>
      <c r="G70" s="214"/>
    </row>
    <row r="71" spans="2:7">
      <c r="B71" s="214"/>
      <c r="C71" s="214"/>
      <c r="D71" s="214"/>
      <c r="E71" s="214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E8" sqref="E8"/>
    </sheetView>
  </sheetViews>
  <sheetFormatPr defaultRowHeight="15.75"/>
  <cols>
    <col min="1" max="1" width="27.140625" style="330" bestFit="1" customWidth="1"/>
    <col min="2" max="2" width="12" style="330" customWidth="1"/>
    <col min="3" max="3" width="12" style="457" customWidth="1"/>
    <col min="4" max="5" width="12" style="330" customWidth="1"/>
    <col min="6" max="9" width="10.85546875" style="330" customWidth="1"/>
    <col min="10" max="256" width="9.140625" style="330"/>
    <col min="257" max="257" width="23.140625" style="330" bestFit="1" customWidth="1"/>
    <col min="258" max="261" width="7.42578125" style="330" bestFit="1" customWidth="1"/>
    <col min="262" max="265" width="7.140625" style="330" bestFit="1" customWidth="1"/>
    <col min="266" max="512" width="9.140625" style="330"/>
    <col min="513" max="513" width="23.140625" style="330" bestFit="1" customWidth="1"/>
    <col min="514" max="517" width="7.42578125" style="330" bestFit="1" customWidth="1"/>
    <col min="518" max="521" width="7.140625" style="330" bestFit="1" customWidth="1"/>
    <col min="522" max="768" width="9.140625" style="330"/>
    <col min="769" max="769" width="23.140625" style="330" bestFit="1" customWidth="1"/>
    <col min="770" max="773" width="7.42578125" style="330" bestFit="1" customWidth="1"/>
    <col min="774" max="777" width="7.140625" style="330" bestFit="1" customWidth="1"/>
    <col min="778" max="1024" width="9.140625" style="330"/>
    <col min="1025" max="1025" width="23.140625" style="330" bestFit="1" customWidth="1"/>
    <col min="1026" max="1029" width="7.42578125" style="330" bestFit="1" customWidth="1"/>
    <col min="1030" max="1033" width="7.140625" style="330" bestFit="1" customWidth="1"/>
    <col min="1034" max="1280" width="9.140625" style="330"/>
    <col min="1281" max="1281" width="23.140625" style="330" bestFit="1" customWidth="1"/>
    <col min="1282" max="1285" width="7.42578125" style="330" bestFit="1" customWidth="1"/>
    <col min="1286" max="1289" width="7.140625" style="330" bestFit="1" customWidth="1"/>
    <col min="1290" max="1536" width="9.140625" style="330"/>
    <col min="1537" max="1537" width="23.140625" style="330" bestFit="1" customWidth="1"/>
    <col min="1538" max="1541" width="7.42578125" style="330" bestFit="1" customWidth="1"/>
    <col min="1542" max="1545" width="7.140625" style="330" bestFit="1" customWidth="1"/>
    <col min="1546" max="1792" width="9.140625" style="330"/>
    <col min="1793" max="1793" width="23.140625" style="330" bestFit="1" customWidth="1"/>
    <col min="1794" max="1797" width="7.42578125" style="330" bestFit="1" customWidth="1"/>
    <col min="1798" max="1801" width="7.140625" style="330" bestFit="1" customWidth="1"/>
    <col min="1802" max="2048" width="9.140625" style="330"/>
    <col min="2049" max="2049" width="23.140625" style="330" bestFit="1" customWidth="1"/>
    <col min="2050" max="2053" width="7.42578125" style="330" bestFit="1" customWidth="1"/>
    <col min="2054" max="2057" width="7.140625" style="330" bestFit="1" customWidth="1"/>
    <col min="2058" max="2304" width="9.140625" style="330"/>
    <col min="2305" max="2305" width="23.140625" style="330" bestFit="1" customWidth="1"/>
    <col min="2306" max="2309" width="7.42578125" style="330" bestFit="1" customWidth="1"/>
    <col min="2310" max="2313" width="7.140625" style="330" bestFit="1" customWidth="1"/>
    <col min="2314" max="2560" width="9.140625" style="330"/>
    <col min="2561" max="2561" width="23.140625" style="330" bestFit="1" customWidth="1"/>
    <col min="2562" max="2565" width="7.42578125" style="330" bestFit="1" customWidth="1"/>
    <col min="2566" max="2569" width="7.140625" style="330" bestFit="1" customWidth="1"/>
    <col min="2570" max="2816" width="9.140625" style="330"/>
    <col min="2817" max="2817" width="23.140625" style="330" bestFit="1" customWidth="1"/>
    <col min="2818" max="2821" width="7.42578125" style="330" bestFit="1" customWidth="1"/>
    <col min="2822" max="2825" width="7.140625" style="330" bestFit="1" customWidth="1"/>
    <col min="2826" max="3072" width="9.140625" style="330"/>
    <col min="3073" max="3073" width="23.140625" style="330" bestFit="1" customWidth="1"/>
    <col min="3074" max="3077" width="7.42578125" style="330" bestFit="1" customWidth="1"/>
    <col min="3078" max="3081" width="7.140625" style="330" bestFit="1" customWidth="1"/>
    <col min="3082" max="3328" width="9.140625" style="330"/>
    <col min="3329" max="3329" width="23.140625" style="330" bestFit="1" customWidth="1"/>
    <col min="3330" max="3333" width="7.42578125" style="330" bestFit="1" customWidth="1"/>
    <col min="3334" max="3337" width="7.140625" style="330" bestFit="1" customWidth="1"/>
    <col min="3338" max="3584" width="9.140625" style="330"/>
    <col min="3585" max="3585" width="23.140625" style="330" bestFit="1" customWidth="1"/>
    <col min="3586" max="3589" width="7.42578125" style="330" bestFit="1" customWidth="1"/>
    <col min="3590" max="3593" width="7.140625" style="330" bestFit="1" customWidth="1"/>
    <col min="3594" max="3840" width="9.140625" style="330"/>
    <col min="3841" max="3841" width="23.140625" style="330" bestFit="1" customWidth="1"/>
    <col min="3842" max="3845" width="7.42578125" style="330" bestFit="1" customWidth="1"/>
    <col min="3846" max="3849" width="7.140625" style="330" bestFit="1" customWidth="1"/>
    <col min="3850" max="4096" width="9.140625" style="330"/>
    <col min="4097" max="4097" width="23.140625" style="330" bestFit="1" customWidth="1"/>
    <col min="4098" max="4101" width="7.42578125" style="330" bestFit="1" customWidth="1"/>
    <col min="4102" max="4105" width="7.140625" style="330" bestFit="1" customWidth="1"/>
    <col min="4106" max="4352" width="9.140625" style="330"/>
    <col min="4353" max="4353" width="23.140625" style="330" bestFit="1" customWidth="1"/>
    <col min="4354" max="4357" width="7.42578125" style="330" bestFit="1" customWidth="1"/>
    <col min="4358" max="4361" width="7.140625" style="330" bestFit="1" customWidth="1"/>
    <col min="4362" max="4608" width="9.140625" style="330"/>
    <col min="4609" max="4609" width="23.140625" style="330" bestFit="1" customWidth="1"/>
    <col min="4610" max="4613" width="7.42578125" style="330" bestFit="1" customWidth="1"/>
    <col min="4614" max="4617" width="7.140625" style="330" bestFit="1" customWidth="1"/>
    <col min="4618" max="4864" width="9.140625" style="330"/>
    <col min="4865" max="4865" width="23.140625" style="330" bestFit="1" customWidth="1"/>
    <col min="4866" max="4869" width="7.42578125" style="330" bestFit="1" customWidth="1"/>
    <col min="4870" max="4873" width="7.140625" style="330" bestFit="1" customWidth="1"/>
    <col min="4874" max="5120" width="9.140625" style="330"/>
    <col min="5121" max="5121" width="23.140625" style="330" bestFit="1" customWidth="1"/>
    <col min="5122" max="5125" width="7.42578125" style="330" bestFit="1" customWidth="1"/>
    <col min="5126" max="5129" width="7.140625" style="330" bestFit="1" customWidth="1"/>
    <col min="5130" max="5376" width="9.140625" style="330"/>
    <col min="5377" max="5377" width="23.140625" style="330" bestFit="1" customWidth="1"/>
    <col min="5378" max="5381" width="7.42578125" style="330" bestFit="1" customWidth="1"/>
    <col min="5382" max="5385" width="7.140625" style="330" bestFit="1" customWidth="1"/>
    <col min="5386" max="5632" width="9.140625" style="330"/>
    <col min="5633" max="5633" width="23.140625" style="330" bestFit="1" customWidth="1"/>
    <col min="5634" max="5637" width="7.42578125" style="330" bestFit="1" customWidth="1"/>
    <col min="5638" max="5641" width="7.140625" style="330" bestFit="1" customWidth="1"/>
    <col min="5642" max="5888" width="9.140625" style="330"/>
    <col min="5889" max="5889" width="23.140625" style="330" bestFit="1" customWidth="1"/>
    <col min="5890" max="5893" width="7.42578125" style="330" bestFit="1" customWidth="1"/>
    <col min="5894" max="5897" width="7.140625" style="330" bestFit="1" customWidth="1"/>
    <col min="5898" max="6144" width="9.140625" style="330"/>
    <col min="6145" max="6145" width="23.140625" style="330" bestFit="1" customWidth="1"/>
    <col min="6146" max="6149" width="7.42578125" style="330" bestFit="1" customWidth="1"/>
    <col min="6150" max="6153" width="7.140625" style="330" bestFit="1" customWidth="1"/>
    <col min="6154" max="6400" width="9.140625" style="330"/>
    <col min="6401" max="6401" width="23.140625" style="330" bestFit="1" customWidth="1"/>
    <col min="6402" max="6405" width="7.42578125" style="330" bestFit="1" customWidth="1"/>
    <col min="6406" max="6409" width="7.140625" style="330" bestFit="1" customWidth="1"/>
    <col min="6410" max="6656" width="9.140625" style="330"/>
    <col min="6657" max="6657" width="23.140625" style="330" bestFit="1" customWidth="1"/>
    <col min="6658" max="6661" width="7.42578125" style="330" bestFit="1" customWidth="1"/>
    <col min="6662" max="6665" width="7.140625" style="330" bestFit="1" customWidth="1"/>
    <col min="6666" max="6912" width="9.140625" style="330"/>
    <col min="6913" max="6913" width="23.140625" style="330" bestFit="1" customWidth="1"/>
    <col min="6914" max="6917" width="7.42578125" style="330" bestFit="1" customWidth="1"/>
    <col min="6918" max="6921" width="7.140625" style="330" bestFit="1" customWidth="1"/>
    <col min="6922" max="7168" width="9.140625" style="330"/>
    <col min="7169" max="7169" width="23.140625" style="330" bestFit="1" customWidth="1"/>
    <col min="7170" max="7173" width="7.42578125" style="330" bestFit="1" customWidth="1"/>
    <col min="7174" max="7177" width="7.140625" style="330" bestFit="1" customWidth="1"/>
    <col min="7178" max="7424" width="9.140625" style="330"/>
    <col min="7425" max="7425" width="23.140625" style="330" bestFit="1" customWidth="1"/>
    <col min="7426" max="7429" width="7.42578125" style="330" bestFit="1" customWidth="1"/>
    <col min="7430" max="7433" width="7.140625" style="330" bestFit="1" customWidth="1"/>
    <col min="7434" max="7680" width="9.140625" style="330"/>
    <col min="7681" max="7681" width="23.140625" style="330" bestFit="1" customWidth="1"/>
    <col min="7682" max="7685" width="7.42578125" style="330" bestFit="1" customWidth="1"/>
    <col min="7686" max="7689" width="7.140625" style="330" bestFit="1" customWidth="1"/>
    <col min="7690" max="7936" width="9.140625" style="330"/>
    <col min="7937" max="7937" width="23.140625" style="330" bestFit="1" customWidth="1"/>
    <col min="7938" max="7941" width="7.42578125" style="330" bestFit="1" customWidth="1"/>
    <col min="7942" max="7945" width="7.140625" style="330" bestFit="1" customWidth="1"/>
    <col min="7946" max="8192" width="9.140625" style="330"/>
    <col min="8193" max="8193" width="23.140625" style="330" bestFit="1" customWidth="1"/>
    <col min="8194" max="8197" width="7.42578125" style="330" bestFit="1" customWidth="1"/>
    <col min="8198" max="8201" width="7.140625" style="330" bestFit="1" customWidth="1"/>
    <col min="8202" max="8448" width="9.140625" style="330"/>
    <col min="8449" max="8449" width="23.140625" style="330" bestFit="1" customWidth="1"/>
    <col min="8450" max="8453" width="7.42578125" style="330" bestFit="1" customWidth="1"/>
    <col min="8454" max="8457" width="7.140625" style="330" bestFit="1" customWidth="1"/>
    <col min="8458" max="8704" width="9.140625" style="330"/>
    <col min="8705" max="8705" width="23.140625" style="330" bestFit="1" customWidth="1"/>
    <col min="8706" max="8709" width="7.42578125" style="330" bestFit="1" customWidth="1"/>
    <col min="8710" max="8713" width="7.140625" style="330" bestFit="1" customWidth="1"/>
    <col min="8714" max="8960" width="9.140625" style="330"/>
    <col min="8961" max="8961" width="23.140625" style="330" bestFit="1" customWidth="1"/>
    <col min="8962" max="8965" width="7.42578125" style="330" bestFit="1" customWidth="1"/>
    <col min="8966" max="8969" width="7.140625" style="330" bestFit="1" customWidth="1"/>
    <col min="8970" max="9216" width="9.140625" style="330"/>
    <col min="9217" max="9217" width="23.140625" style="330" bestFit="1" customWidth="1"/>
    <col min="9218" max="9221" width="7.42578125" style="330" bestFit="1" customWidth="1"/>
    <col min="9222" max="9225" width="7.140625" style="330" bestFit="1" customWidth="1"/>
    <col min="9226" max="9472" width="9.140625" style="330"/>
    <col min="9473" max="9473" width="23.140625" style="330" bestFit="1" customWidth="1"/>
    <col min="9474" max="9477" width="7.42578125" style="330" bestFit="1" customWidth="1"/>
    <col min="9478" max="9481" width="7.140625" style="330" bestFit="1" customWidth="1"/>
    <col min="9482" max="9728" width="9.140625" style="330"/>
    <col min="9729" max="9729" width="23.140625" style="330" bestFit="1" customWidth="1"/>
    <col min="9730" max="9733" width="7.42578125" style="330" bestFit="1" customWidth="1"/>
    <col min="9734" max="9737" width="7.140625" style="330" bestFit="1" customWidth="1"/>
    <col min="9738" max="9984" width="9.140625" style="330"/>
    <col min="9985" max="9985" width="23.140625" style="330" bestFit="1" customWidth="1"/>
    <col min="9986" max="9989" width="7.42578125" style="330" bestFit="1" customWidth="1"/>
    <col min="9990" max="9993" width="7.140625" style="330" bestFit="1" customWidth="1"/>
    <col min="9994" max="10240" width="9.140625" style="330"/>
    <col min="10241" max="10241" width="23.140625" style="330" bestFit="1" customWidth="1"/>
    <col min="10242" max="10245" width="7.42578125" style="330" bestFit="1" customWidth="1"/>
    <col min="10246" max="10249" width="7.140625" style="330" bestFit="1" customWidth="1"/>
    <col min="10250" max="10496" width="9.140625" style="330"/>
    <col min="10497" max="10497" width="23.140625" style="330" bestFit="1" customWidth="1"/>
    <col min="10498" max="10501" width="7.42578125" style="330" bestFit="1" customWidth="1"/>
    <col min="10502" max="10505" width="7.140625" style="330" bestFit="1" customWidth="1"/>
    <col min="10506" max="10752" width="9.140625" style="330"/>
    <col min="10753" max="10753" width="23.140625" style="330" bestFit="1" customWidth="1"/>
    <col min="10754" max="10757" width="7.42578125" style="330" bestFit="1" customWidth="1"/>
    <col min="10758" max="10761" width="7.140625" style="330" bestFit="1" customWidth="1"/>
    <col min="10762" max="11008" width="9.140625" style="330"/>
    <col min="11009" max="11009" width="23.140625" style="330" bestFit="1" customWidth="1"/>
    <col min="11010" max="11013" width="7.42578125" style="330" bestFit="1" customWidth="1"/>
    <col min="11014" max="11017" width="7.140625" style="330" bestFit="1" customWidth="1"/>
    <col min="11018" max="11264" width="9.140625" style="330"/>
    <col min="11265" max="11265" width="23.140625" style="330" bestFit="1" customWidth="1"/>
    <col min="11266" max="11269" width="7.42578125" style="330" bestFit="1" customWidth="1"/>
    <col min="11270" max="11273" width="7.140625" style="330" bestFit="1" customWidth="1"/>
    <col min="11274" max="11520" width="9.140625" style="330"/>
    <col min="11521" max="11521" width="23.140625" style="330" bestFit="1" customWidth="1"/>
    <col min="11522" max="11525" width="7.42578125" style="330" bestFit="1" customWidth="1"/>
    <col min="11526" max="11529" width="7.140625" style="330" bestFit="1" customWidth="1"/>
    <col min="11530" max="11776" width="9.140625" style="330"/>
    <col min="11777" max="11777" width="23.140625" style="330" bestFit="1" customWidth="1"/>
    <col min="11778" max="11781" width="7.42578125" style="330" bestFit="1" customWidth="1"/>
    <col min="11782" max="11785" width="7.140625" style="330" bestFit="1" customWidth="1"/>
    <col min="11786" max="12032" width="9.140625" style="330"/>
    <col min="12033" max="12033" width="23.140625" style="330" bestFit="1" customWidth="1"/>
    <col min="12034" max="12037" width="7.42578125" style="330" bestFit="1" customWidth="1"/>
    <col min="12038" max="12041" width="7.140625" style="330" bestFit="1" customWidth="1"/>
    <col min="12042" max="12288" width="9.140625" style="330"/>
    <col min="12289" max="12289" width="23.140625" style="330" bestFit="1" customWidth="1"/>
    <col min="12290" max="12293" width="7.42578125" style="330" bestFit="1" customWidth="1"/>
    <col min="12294" max="12297" width="7.140625" style="330" bestFit="1" customWidth="1"/>
    <col min="12298" max="12544" width="9.140625" style="330"/>
    <col min="12545" max="12545" width="23.140625" style="330" bestFit="1" customWidth="1"/>
    <col min="12546" max="12549" width="7.42578125" style="330" bestFit="1" customWidth="1"/>
    <col min="12550" max="12553" width="7.140625" style="330" bestFit="1" customWidth="1"/>
    <col min="12554" max="12800" width="9.140625" style="330"/>
    <col min="12801" max="12801" width="23.140625" style="330" bestFit="1" customWidth="1"/>
    <col min="12802" max="12805" width="7.42578125" style="330" bestFit="1" customWidth="1"/>
    <col min="12806" max="12809" width="7.140625" style="330" bestFit="1" customWidth="1"/>
    <col min="12810" max="13056" width="9.140625" style="330"/>
    <col min="13057" max="13057" width="23.140625" style="330" bestFit="1" customWidth="1"/>
    <col min="13058" max="13061" width="7.42578125" style="330" bestFit="1" customWidth="1"/>
    <col min="13062" max="13065" width="7.140625" style="330" bestFit="1" customWidth="1"/>
    <col min="13066" max="13312" width="9.140625" style="330"/>
    <col min="13313" max="13313" width="23.140625" style="330" bestFit="1" customWidth="1"/>
    <col min="13314" max="13317" width="7.42578125" style="330" bestFit="1" customWidth="1"/>
    <col min="13318" max="13321" width="7.140625" style="330" bestFit="1" customWidth="1"/>
    <col min="13322" max="13568" width="9.140625" style="330"/>
    <col min="13569" max="13569" width="23.140625" style="330" bestFit="1" customWidth="1"/>
    <col min="13570" max="13573" width="7.42578125" style="330" bestFit="1" customWidth="1"/>
    <col min="13574" max="13577" width="7.140625" style="330" bestFit="1" customWidth="1"/>
    <col min="13578" max="13824" width="9.140625" style="330"/>
    <col min="13825" max="13825" width="23.140625" style="330" bestFit="1" customWidth="1"/>
    <col min="13826" max="13829" width="7.42578125" style="330" bestFit="1" customWidth="1"/>
    <col min="13830" max="13833" width="7.140625" style="330" bestFit="1" customWidth="1"/>
    <col min="13834" max="14080" width="9.140625" style="330"/>
    <col min="14081" max="14081" width="23.140625" style="330" bestFit="1" customWidth="1"/>
    <col min="14082" max="14085" width="7.42578125" style="330" bestFit="1" customWidth="1"/>
    <col min="14086" max="14089" width="7.140625" style="330" bestFit="1" customWidth="1"/>
    <col min="14090" max="14336" width="9.140625" style="330"/>
    <col min="14337" max="14337" width="23.140625" style="330" bestFit="1" customWidth="1"/>
    <col min="14338" max="14341" width="7.42578125" style="330" bestFit="1" customWidth="1"/>
    <col min="14342" max="14345" width="7.140625" style="330" bestFit="1" customWidth="1"/>
    <col min="14346" max="14592" width="9.140625" style="330"/>
    <col min="14593" max="14593" width="23.140625" style="330" bestFit="1" customWidth="1"/>
    <col min="14594" max="14597" width="7.42578125" style="330" bestFit="1" customWidth="1"/>
    <col min="14598" max="14601" width="7.140625" style="330" bestFit="1" customWidth="1"/>
    <col min="14602" max="14848" width="9.140625" style="330"/>
    <col min="14849" max="14849" width="23.140625" style="330" bestFit="1" customWidth="1"/>
    <col min="14850" max="14853" width="7.42578125" style="330" bestFit="1" customWidth="1"/>
    <col min="14854" max="14857" width="7.140625" style="330" bestFit="1" customWidth="1"/>
    <col min="14858" max="15104" width="9.140625" style="330"/>
    <col min="15105" max="15105" width="23.140625" style="330" bestFit="1" customWidth="1"/>
    <col min="15106" max="15109" width="7.42578125" style="330" bestFit="1" customWidth="1"/>
    <col min="15110" max="15113" width="7.140625" style="330" bestFit="1" customWidth="1"/>
    <col min="15114" max="15360" width="9.140625" style="330"/>
    <col min="15361" max="15361" width="23.140625" style="330" bestFit="1" customWidth="1"/>
    <col min="15362" max="15365" width="7.42578125" style="330" bestFit="1" customWidth="1"/>
    <col min="15366" max="15369" width="7.140625" style="330" bestFit="1" customWidth="1"/>
    <col min="15370" max="15616" width="9.140625" style="330"/>
    <col min="15617" max="15617" width="23.140625" style="330" bestFit="1" customWidth="1"/>
    <col min="15618" max="15621" width="7.42578125" style="330" bestFit="1" customWidth="1"/>
    <col min="15622" max="15625" width="7.140625" style="330" bestFit="1" customWidth="1"/>
    <col min="15626" max="15872" width="9.140625" style="330"/>
    <col min="15873" max="15873" width="23.140625" style="330" bestFit="1" customWidth="1"/>
    <col min="15874" max="15877" width="7.42578125" style="330" bestFit="1" customWidth="1"/>
    <col min="15878" max="15881" width="7.140625" style="330" bestFit="1" customWidth="1"/>
    <col min="15882" max="16128" width="9.140625" style="330"/>
    <col min="16129" max="16129" width="23.140625" style="330" bestFit="1" customWidth="1"/>
    <col min="16130" max="16133" width="7.42578125" style="330" bestFit="1" customWidth="1"/>
    <col min="16134" max="16137" width="7.140625" style="330" bestFit="1" customWidth="1"/>
    <col min="16138" max="16384" width="9.140625" style="330"/>
  </cols>
  <sheetData>
    <row r="1" spans="1:12">
      <c r="A1" s="2609" t="s">
        <v>621</v>
      </c>
      <c r="B1" s="2609"/>
      <c r="C1" s="2609"/>
      <c r="D1" s="2609"/>
      <c r="E1" s="2609"/>
      <c r="F1" s="2609"/>
      <c r="G1" s="2609"/>
      <c r="H1" s="2609"/>
      <c r="I1" s="2609"/>
    </row>
    <row r="2" spans="1:12" ht="15.75" customHeight="1">
      <c r="A2" s="2610" t="s">
        <v>620</v>
      </c>
      <c r="B2" s="2610"/>
      <c r="C2" s="2610"/>
      <c r="D2" s="2610"/>
      <c r="E2" s="2610"/>
      <c r="F2" s="2610"/>
      <c r="G2" s="2610"/>
      <c r="H2" s="2610"/>
      <c r="I2" s="2610"/>
      <c r="J2" s="338"/>
    </row>
    <row r="3" spans="1:12" ht="15.75" customHeight="1">
      <c r="A3" s="2610" t="s">
        <v>291</v>
      </c>
      <c r="B3" s="2610"/>
      <c r="C3" s="2610"/>
      <c r="D3" s="2610"/>
      <c r="E3" s="2610"/>
      <c r="F3" s="2610"/>
      <c r="G3" s="2610"/>
      <c r="H3" s="2610"/>
      <c r="I3" s="2610"/>
      <c r="J3" s="338"/>
    </row>
    <row r="4" spans="1:12" ht="16.5" thickBot="1">
      <c r="H4" s="2567" t="s">
        <v>52</v>
      </c>
      <c r="I4" s="2567"/>
    </row>
    <row r="5" spans="1:12" s="458" customFormat="1" ht="21.75" customHeight="1" thickTop="1">
      <c r="A5" s="2611" t="s">
        <v>46</v>
      </c>
      <c r="B5" s="2531">
        <v>2018</v>
      </c>
      <c r="C5" s="2540"/>
      <c r="D5" s="2560">
        <v>2019</v>
      </c>
      <c r="E5" s="2561"/>
      <c r="F5" s="2571" t="str">
        <f>'Secu Credit'!F5</f>
        <v>Changes during five months</v>
      </c>
      <c r="G5" s="2572"/>
      <c r="H5" s="2572"/>
      <c r="I5" s="2573"/>
    </row>
    <row r="6" spans="1:12" s="458" customFormat="1">
      <c r="A6" s="2612"/>
      <c r="B6" s="2541" t="s">
        <v>288</v>
      </c>
      <c r="C6" s="2541" t="s">
        <v>287</v>
      </c>
      <c r="D6" s="2541" t="s">
        <v>286</v>
      </c>
      <c r="E6" s="2541" t="s">
        <v>285</v>
      </c>
      <c r="F6" s="2574" t="str">
        <f>'Secu Credit'!F6:G6</f>
        <v>2018/19</v>
      </c>
      <c r="G6" s="2575"/>
      <c r="H6" s="2574" t="str">
        <f>'Secu Credit'!H6:I6</f>
        <v>2019/20</v>
      </c>
      <c r="I6" s="2576"/>
    </row>
    <row r="7" spans="1:12" s="458" customFormat="1">
      <c r="A7" s="2612"/>
      <c r="B7" s="2559"/>
      <c r="C7" s="2559"/>
      <c r="D7" s="2559"/>
      <c r="E7" s="2559"/>
      <c r="F7" s="472" t="s">
        <v>2</v>
      </c>
      <c r="G7" s="472" t="s">
        <v>284</v>
      </c>
      <c r="H7" s="472" t="s">
        <v>2</v>
      </c>
      <c r="I7" s="471" t="s">
        <v>284</v>
      </c>
    </row>
    <row r="8" spans="1:12" s="458" customFormat="1" ht="27" customHeight="1">
      <c r="A8" s="470" t="s">
        <v>619</v>
      </c>
      <c r="B8" s="468">
        <v>9818.5304986230003</v>
      </c>
      <c r="C8" s="468">
        <v>10000.5150537925</v>
      </c>
      <c r="D8" s="468">
        <v>9453.3786765339973</v>
      </c>
      <c r="E8" s="468">
        <v>9705.8357016409991</v>
      </c>
      <c r="F8" s="468">
        <v>181.9845551694998</v>
      </c>
      <c r="G8" s="469">
        <v>1.8534805712017925</v>
      </c>
      <c r="H8" s="468">
        <v>252.45702510700175</v>
      </c>
      <c r="I8" s="467">
        <v>2.6705481050248481</v>
      </c>
    </row>
    <row r="9" spans="1:12" s="458" customFormat="1" ht="27" customHeight="1">
      <c r="A9" s="466" t="s">
        <v>610</v>
      </c>
      <c r="B9" s="464">
        <v>9631.5403532540004</v>
      </c>
      <c r="C9" s="464">
        <v>9767.7612069624993</v>
      </c>
      <c r="D9" s="464">
        <v>9244.0661058439982</v>
      </c>
      <c r="E9" s="464">
        <v>9446.3793829389997</v>
      </c>
      <c r="F9" s="464">
        <v>136.22085370849891</v>
      </c>
      <c r="G9" s="465">
        <v>1.4143205418069698</v>
      </c>
      <c r="H9" s="464">
        <v>202.31327709500147</v>
      </c>
      <c r="I9" s="463">
        <v>2.1885745382878774</v>
      </c>
    </row>
    <row r="10" spans="1:12" ht="27" customHeight="1">
      <c r="A10" s="466" t="s">
        <v>618</v>
      </c>
      <c r="B10" s="464">
        <v>431.89178090999997</v>
      </c>
      <c r="C10" s="464">
        <v>270.00072650999999</v>
      </c>
      <c r="D10" s="464">
        <v>313.41970633</v>
      </c>
      <c r="E10" s="464">
        <v>195.04908782999999</v>
      </c>
      <c r="F10" s="464">
        <v>-161.89105439999997</v>
      </c>
      <c r="G10" s="465">
        <v>-37.484171164103664</v>
      </c>
      <c r="H10" s="464">
        <v>-118.37061850000001</v>
      </c>
      <c r="I10" s="463">
        <v>-37.767446050557979</v>
      </c>
      <c r="K10" s="458"/>
      <c r="L10" s="458"/>
    </row>
    <row r="11" spans="1:12" ht="27" customHeight="1">
      <c r="A11" s="466" t="s">
        <v>617</v>
      </c>
      <c r="B11" s="464">
        <v>5850.9769281099998</v>
      </c>
      <c r="C11" s="464">
        <v>5769.1489065999995</v>
      </c>
      <c r="D11" s="464">
        <v>6414.3663814539996</v>
      </c>
      <c r="E11" s="464">
        <v>6027.3436961899997</v>
      </c>
      <c r="F11" s="464">
        <v>-81.828021510000326</v>
      </c>
      <c r="G11" s="465">
        <v>-1.3985360481746534</v>
      </c>
      <c r="H11" s="464">
        <v>-387.02268526399985</v>
      </c>
      <c r="I11" s="463">
        <v>-6.0336853595236963</v>
      </c>
      <c r="K11" s="458"/>
      <c r="L11" s="458"/>
    </row>
    <row r="12" spans="1:12" ht="27" customHeight="1">
      <c r="A12" s="466" t="s">
        <v>616</v>
      </c>
      <c r="B12" s="464">
        <v>1883.5567377739999</v>
      </c>
      <c r="C12" s="464">
        <v>2391.7393574324997</v>
      </c>
      <c r="D12" s="464">
        <v>1073.7083775000001</v>
      </c>
      <c r="E12" s="464">
        <v>1310.5715552190002</v>
      </c>
      <c r="F12" s="464">
        <v>508.18261965849979</v>
      </c>
      <c r="G12" s="465">
        <v>26.979947535802584</v>
      </c>
      <c r="H12" s="464">
        <v>236.86317771900008</v>
      </c>
      <c r="I12" s="463">
        <v>22.060289617047349</v>
      </c>
      <c r="K12" s="458"/>
      <c r="L12" s="458"/>
    </row>
    <row r="13" spans="1:12" ht="27" customHeight="1">
      <c r="A13" s="466" t="s">
        <v>615</v>
      </c>
      <c r="B13" s="464">
        <v>1465.1149064599999</v>
      </c>
      <c r="C13" s="464">
        <v>1336.8722164199999</v>
      </c>
      <c r="D13" s="464">
        <v>1442.5716405599997</v>
      </c>
      <c r="E13" s="464">
        <v>1913.4150436999998</v>
      </c>
      <c r="F13" s="464">
        <v>-128.24269004000007</v>
      </c>
      <c r="G13" s="465">
        <v>-8.7530806952103948</v>
      </c>
      <c r="H13" s="464">
        <v>470.84340314000019</v>
      </c>
      <c r="I13" s="463">
        <v>32.639169515159807</v>
      </c>
      <c r="K13" s="458"/>
      <c r="L13" s="458"/>
    </row>
    <row r="14" spans="1:12" ht="27" customHeight="1">
      <c r="A14" s="466" t="s">
        <v>614</v>
      </c>
      <c r="B14" s="464">
        <v>174.77</v>
      </c>
      <c r="C14" s="464">
        <v>147.01000000000002</v>
      </c>
      <c r="D14" s="464">
        <v>127.09</v>
      </c>
      <c r="E14" s="464">
        <v>90.686224379999999</v>
      </c>
      <c r="F14" s="464">
        <v>-27.759999999999991</v>
      </c>
      <c r="G14" s="465">
        <v>-15.883732906105161</v>
      </c>
      <c r="H14" s="464">
        <v>-36.403775620000005</v>
      </c>
      <c r="I14" s="463">
        <v>-28.64409128963727</v>
      </c>
      <c r="K14" s="458"/>
      <c r="L14" s="458"/>
    </row>
    <row r="15" spans="1:12" ht="27" customHeight="1">
      <c r="A15" s="466" t="s">
        <v>613</v>
      </c>
      <c r="B15" s="464">
        <v>1290.3449064599999</v>
      </c>
      <c r="C15" s="464">
        <v>1189.8622164199999</v>
      </c>
      <c r="D15" s="464">
        <v>1315.4816405599997</v>
      </c>
      <c r="E15" s="464">
        <v>1822.7288193199997</v>
      </c>
      <c r="F15" s="464">
        <v>-100.48269004000008</v>
      </c>
      <c r="G15" s="465">
        <v>-7.7872737387455242</v>
      </c>
      <c r="H15" s="464">
        <v>507.24717876</v>
      </c>
      <c r="I15" s="463">
        <v>38.559806774959263</v>
      </c>
      <c r="K15" s="458"/>
      <c r="L15" s="458"/>
    </row>
    <row r="16" spans="1:12" s="458" customFormat="1" ht="27" customHeight="1">
      <c r="A16" s="466" t="s">
        <v>609</v>
      </c>
      <c r="B16" s="464">
        <v>186.99014536900003</v>
      </c>
      <c r="C16" s="464">
        <v>232.75384683000001</v>
      </c>
      <c r="D16" s="464">
        <v>209.31257069000003</v>
      </c>
      <c r="E16" s="464">
        <v>259.45631870200003</v>
      </c>
      <c r="F16" s="464">
        <v>45.763701460999982</v>
      </c>
      <c r="G16" s="465">
        <v>24.47385736328053</v>
      </c>
      <c r="H16" s="464">
        <v>50.143748012000003</v>
      </c>
      <c r="I16" s="463">
        <v>23.956395856541661</v>
      </c>
    </row>
    <row r="17" spans="1:12" ht="27" customHeight="1">
      <c r="A17" s="470" t="s">
        <v>612</v>
      </c>
      <c r="B17" s="468">
        <v>1047.5076262799998</v>
      </c>
      <c r="C17" s="468">
        <v>1036.96658125</v>
      </c>
      <c r="D17" s="468">
        <v>1029.5535868099998</v>
      </c>
      <c r="E17" s="468">
        <v>1015.0864221500001</v>
      </c>
      <c r="F17" s="468">
        <v>-10.54104502999985</v>
      </c>
      <c r="G17" s="469">
        <v>-1.0062976884888299</v>
      </c>
      <c r="H17" s="468">
        <v>-14.467164659999753</v>
      </c>
      <c r="I17" s="467">
        <v>-1.4051881169998404</v>
      </c>
      <c r="K17" s="458"/>
      <c r="L17" s="458"/>
    </row>
    <row r="18" spans="1:12" ht="27" customHeight="1">
      <c r="A18" s="466" t="s">
        <v>610</v>
      </c>
      <c r="B18" s="464">
        <v>1047.4796596799999</v>
      </c>
      <c r="C18" s="464">
        <v>1034.8407929499999</v>
      </c>
      <c r="D18" s="464">
        <v>1029.5113906699999</v>
      </c>
      <c r="E18" s="464">
        <v>1011.5264885700001</v>
      </c>
      <c r="F18" s="464">
        <v>-12.638866730000018</v>
      </c>
      <c r="G18" s="465">
        <v>-1.2065978191749454</v>
      </c>
      <c r="H18" s="464">
        <v>-17.984902099999772</v>
      </c>
      <c r="I18" s="463">
        <v>-1.7469357078502363</v>
      </c>
      <c r="K18" s="458"/>
      <c r="L18" s="458"/>
    </row>
    <row r="19" spans="1:12" ht="27" customHeight="1">
      <c r="A19" s="466" t="s">
        <v>609</v>
      </c>
      <c r="B19" s="464">
        <v>2.7966599999999998E-2</v>
      </c>
      <c r="C19" s="464">
        <v>2.1257883</v>
      </c>
      <c r="D19" s="464">
        <v>4.219614E-2</v>
      </c>
      <c r="E19" s="464">
        <v>3.55993358</v>
      </c>
      <c r="F19" s="464">
        <v>2.0978216999999999</v>
      </c>
      <c r="G19" s="465">
        <v>7501.1681791851715</v>
      </c>
      <c r="H19" s="464">
        <v>3.5177374399999999</v>
      </c>
      <c r="I19" s="463">
        <v>8336.6332560276824</v>
      </c>
      <c r="K19" s="458"/>
      <c r="L19" s="458"/>
    </row>
    <row r="20" spans="1:12" ht="27" customHeight="1">
      <c r="A20" s="470" t="s">
        <v>611</v>
      </c>
      <c r="B20" s="468">
        <v>10866.038124903</v>
      </c>
      <c r="C20" s="468">
        <v>11037.481635042501</v>
      </c>
      <c r="D20" s="468">
        <v>10482.932263343997</v>
      </c>
      <c r="E20" s="468">
        <v>10720.922123790999</v>
      </c>
      <c r="F20" s="468">
        <v>171.44351013950109</v>
      </c>
      <c r="G20" s="469">
        <v>1.5777922750573043</v>
      </c>
      <c r="H20" s="468">
        <v>237.98986044700177</v>
      </c>
      <c r="I20" s="467">
        <v>2.2702604048982411</v>
      </c>
      <c r="K20" s="458"/>
      <c r="L20" s="458"/>
    </row>
    <row r="21" spans="1:12" ht="27" customHeight="1">
      <c r="A21" s="466" t="s">
        <v>610</v>
      </c>
      <c r="B21" s="464">
        <v>10679.020012934001</v>
      </c>
      <c r="C21" s="464">
        <v>10802.601999912498</v>
      </c>
      <c r="D21" s="464">
        <v>10273.577496513997</v>
      </c>
      <c r="E21" s="464">
        <v>10457.905871509</v>
      </c>
      <c r="F21" s="464">
        <v>123.5819869784973</v>
      </c>
      <c r="G21" s="465">
        <v>1.1572408969064554</v>
      </c>
      <c r="H21" s="464">
        <v>184.32837499500238</v>
      </c>
      <c r="I21" s="463">
        <v>1.7941985161210705</v>
      </c>
      <c r="K21" s="458"/>
      <c r="L21" s="458"/>
    </row>
    <row r="22" spans="1:12" s="458" customFormat="1" ht="27" customHeight="1" thickBot="1">
      <c r="A22" s="462" t="s">
        <v>609</v>
      </c>
      <c r="B22" s="460">
        <v>187.01811196900005</v>
      </c>
      <c r="C22" s="460">
        <v>234.87963513000003</v>
      </c>
      <c r="D22" s="460">
        <v>209.35476683000002</v>
      </c>
      <c r="E22" s="460">
        <v>263.01625228200004</v>
      </c>
      <c r="F22" s="460">
        <v>47.86152316099998</v>
      </c>
      <c r="G22" s="461">
        <v>25.591918695518356</v>
      </c>
      <c r="H22" s="460">
        <v>53.661485452000022</v>
      </c>
      <c r="I22" s="459">
        <v>25.631843145742245</v>
      </c>
      <c r="J22" s="330"/>
    </row>
    <row r="23" spans="1:12" ht="27" customHeight="1" thickTop="1">
      <c r="A23" s="2608" t="s">
        <v>254</v>
      </c>
      <c r="B23" s="2608"/>
      <c r="C23" s="2608"/>
      <c r="D23" s="2608"/>
      <c r="E23" s="2608"/>
      <c r="F23" s="2608"/>
      <c r="G23" s="2608"/>
      <c r="H23" s="2608"/>
      <c r="K23" s="458"/>
    </row>
    <row r="24" spans="1:12">
      <c r="C24" s="330"/>
      <c r="D24" s="457"/>
      <c r="E24" s="457"/>
    </row>
    <row r="25" spans="1:12">
      <c r="C25" s="330"/>
    </row>
    <row r="26" spans="1:12">
      <c r="C26" s="330"/>
    </row>
    <row r="27" spans="1:12">
      <c r="C27" s="330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showGridLines="0" workbookViewId="0">
      <selection activeCell="E8" sqref="E8"/>
    </sheetView>
  </sheetViews>
  <sheetFormatPr defaultRowHeight="15"/>
  <cols>
    <col min="1" max="1" width="9.140625" style="474"/>
    <col min="2" max="2" width="5.140625" style="474" bestFit="1" customWidth="1"/>
    <col min="3" max="3" width="46.5703125" style="474" bestFit="1" customWidth="1"/>
    <col min="4" max="5" width="13.7109375" style="474" customWidth="1"/>
    <col min="6" max="6" width="13.7109375" style="475" customWidth="1"/>
    <col min="7" max="7" width="13.7109375" style="474" customWidth="1"/>
    <col min="8" max="8" width="12.85546875" style="474" customWidth="1"/>
    <col min="9" max="9" width="14.28515625" style="475" bestFit="1" customWidth="1"/>
    <col min="10" max="10" width="9.140625" style="474"/>
    <col min="11" max="11" width="10.140625" style="474" bestFit="1" customWidth="1"/>
    <col min="12" max="16384" width="9.140625" style="474"/>
  </cols>
  <sheetData>
    <row r="2" spans="2:12" ht="15.75">
      <c r="B2" s="2348" t="s">
        <v>634</v>
      </c>
      <c r="C2" s="2348"/>
      <c r="D2" s="2348"/>
      <c r="E2" s="2348"/>
      <c r="F2" s="2348"/>
      <c r="G2" s="2348"/>
      <c r="H2" s="2348"/>
      <c r="I2" s="2348"/>
    </row>
    <row r="3" spans="2:12" ht="15.75">
      <c r="B3" s="2619" t="s">
        <v>633</v>
      </c>
      <c r="C3" s="2619"/>
      <c r="D3" s="2619"/>
      <c r="E3" s="2619"/>
      <c r="F3" s="2619"/>
      <c r="G3" s="2619"/>
      <c r="H3" s="2619"/>
      <c r="I3" s="2619"/>
    </row>
    <row r="4" spans="2:12" ht="15.75" thickBot="1">
      <c r="B4" s="2615" t="s">
        <v>52</v>
      </c>
      <c r="C4" s="2615"/>
      <c r="D4" s="2615"/>
      <c r="E4" s="2615"/>
      <c r="F4" s="2615"/>
      <c r="G4" s="2615"/>
      <c r="H4" s="2615"/>
      <c r="I4" s="2615"/>
    </row>
    <row r="5" spans="2:12" ht="16.5" thickTop="1">
      <c r="B5" s="2620" t="s">
        <v>42</v>
      </c>
      <c r="C5" s="2622" t="s">
        <v>632</v>
      </c>
      <c r="D5" s="2624" t="s">
        <v>631</v>
      </c>
      <c r="E5" s="2624"/>
      <c r="F5" s="2624"/>
      <c r="G5" s="2625" t="s">
        <v>630</v>
      </c>
      <c r="H5" s="2626"/>
      <c r="I5" s="2627"/>
    </row>
    <row r="6" spans="2:12" ht="15.75">
      <c r="B6" s="2621"/>
      <c r="C6" s="2623"/>
      <c r="D6" s="490">
        <v>2018</v>
      </c>
      <c r="E6" s="2616">
        <v>2019</v>
      </c>
      <c r="F6" s="2617"/>
      <c r="G6" s="490">
        <v>2018</v>
      </c>
      <c r="H6" s="2616">
        <v>2019</v>
      </c>
      <c r="I6" s="2618"/>
    </row>
    <row r="7" spans="2:12" ht="15.75">
      <c r="B7" s="491"/>
      <c r="C7" s="490"/>
      <c r="D7" s="490" t="s">
        <v>55</v>
      </c>
      <c r="E7" s="490" t="s">
        <v>55</v>
      </c>
      <c r="F7" s="490" t="s">
        <v>244</v>
      </c>
      <c r="G7" s="490" t="s">
        <v>55</v>
      </c>
      <c r="H7" s="490" t="s">
        <v>55</v>
      </c>
      <c r="I7" s="489" t="s">
        <v>244</v>
      </c>
    </row>
    <row r="8" spans="2:12" ht="24.95" customHeight="1">
      <c r="B8" s="1104">
        <v>1</v>
      </c>
      <c r="C8" s="488" t="s">
        <v>629</v>
      </c>
      <c r="D8" s="487">
        <v>8930</v>
      </c>
      <c r="E8" s="487">
        <v>17203</v>
      </c>
      <c r="F8" s="487">
        <v>19597</v>
      </c>
      <c r="G8" s="486">
        <v>10661.7</v>
      </c>
      <c r="H8" s="486">
        <v>32189.5</v>
      </c>
      <c r="I8" s="485">
        <v>38171.986239382626</v>
      </c>
      <c r="K8" s="477"/>
      <c r="L8" s="476"/>
    </row>
    <row r="9" spans="2:12" ht="24.95" customHeight="1">
      <c r="B9" s="1103">
        <v>2</v>
      </c>
      <c r="C9" s="484" t="s">
        <v>628</v>
      </c>
      <c r="D9" s="483" t="s">
        <v>147</v>
      </c>
      <c r="E9" s="483">
        <v>24</v>
      </c>
      <c r="F9" s="483">
        <v>41</v>
      </c>
      <c r="G9" s="1102" t="s">
        <v>147</v>
      </c>
      <c r="H9" s="482">
        <v>11.5</v>
      </c>
      <c r="I9" s="481">
        <v>21.940255209999997</v>
      </c>
      <c r="K9" s="477"/>
      <c r="L9" s="476"/>
    </row>
    <row r="10" spans="2:12" ht="24.95" customHeight="1">
      <c r="B10" s="1103">
        <v>3</v>
      </c>
      <c r="C10" s="484" t="s">
        <v>627</v>
      </c>
      <c r="D10" s="483" t="s">
        <v>147</v>
      </c>
      <c r="E10" s="483">
        <v>49</v>
      </c>
      <c r="F10" s="483">
        <v>107</v>
      </c>
      <c r="G10" s="1102" t="s">
        <v>147</v>
      </c>
      <c r="H10" s="482">
        <v>32.9</v>
      </c>
      <c r="I10" s="481">
        <v>70.431476340000003</v>
      </c>
      <c r="K10" s="477"/>
      <c r="L10" s="476"/>
    </row>
    <row r="11" spans="2:12" ht="24.95" customHeight="1">
      <c r="B11" s="1103">
        <v>4</v>
      </c>
      <c r="C11" s="484" t="s">
        <v>626</v>
      </c>
      <c r="D11" s="483" t="s">
        <v>147</v>
      </c>
      <c r="E11" s="483">
        <v>796</v>
      </c>
      <c r="F11" s="483">
        <v>2012</v>
      </c>
      <c r="G11" s="1102" t="s">
        <v>147</v>
      </c>
      <c r="H11" s="482">
        <v>512.20000000000005</v>
      </c>
      <c r="I11" s="481">
        <v>1189.1014318080001</v>
      </c>
      <c r="K11" s="477"/>
      <c r="L11" s="476"/>
    </row>
    <row r="12" spans="2:12" ht="24.95" customHeight="1">
      <c r="B12" s="1103">
        <v>5</v>
      </c>
      <c r="C12" s="484" t="s">
        <v>625</v>
      </c>
      <c r="D12" s="483" t="s">
        <v>147</v>
      </c>
      <c r="E12" s="483">
        <v>70</v>
      </c>
      <c r="F12" s="483">
        <v>126</v>
      </c>
      <c r="G12" s="1102" t="s">
        <v>147</v>
      </c>
      <c r="H12" s="482">
        <v>36.299999999999997</v>
      </c>
      <c r="I12" s="481">
        <v>65.12902453300002</v>
      </c>
      <c r="K12" s="477"/>
      <c r="L12" s="476"/>
    </row>
    <row r="13" spans="2:12" ht="24.95" customHeight="1">
      <c r="B13" s="1103">
        <v>6</v>
      </c>
      <c r="C13" s="484" t="s">
        <v>624</v>
      </c>
      <c r="D13" s="483" t="s">
        <v>147</v>
      </c>
      <c r="E13" s="483">
        <v>60</v>
      </c>
      <c r="F13" s="483">
        <v>66</v>
      </c>
      <c r="G13" s="1102" t="s">
        <v>147</v>
      </c>
      <c r="H13" s="482">
        <v>14.5</v>
      </c>
      <c r="I13" s="481">
        <v>16.12132145</v>
      </c>
      <c r="K13" s="477"/>
      <c r="L13" s="476"/>
    </row>
    <row r="14" spans="2:12" ht="24.95" customHeight="1">
      <c r="B14" s="1103">
        <v>7</v>
      </c>
      <c r="C14" s="484" t="s">
        <v>623</v>
      </c>
      <c r="D14" s="483" t="s">
        <v>147</v>
      </c>
      <c r="E14" s="483">
        <v>93</v>
      </c>
      <c r="F14" s="483">
        <v>147</v>
      </c>
      <c r="G14" s="1102" t="s">
        <v>147</v>
      </c>
      <c r="H14" s="482">
        <v>24.6</v>
      </c>
      <c r="I14" s="481">
        <v>32.553738500000001</v>
      </c>
      <c r="K14" s="477"/>
      <c r="L14" s="476"/>
    </row>
    <row r="15" spans="2:12" ht="24.95" customHeight="1">
      <c r="B15" s="1103">
        <v>8</v>
      </c>
      <c r="C15" s="484" t="s">
        <v>922</v>
      </c>
      <c r="D15" s="483" t="s">
        <v>147</v>
      </c>
      <c r="E15" s="483" t="s">
        <v>147</v>
      </c>
      <c r="F15" s="483" t="s">
        <v>147</v>
      </c>
      <c r="G15" s="1102" t="s">
        <v>147</v>
      </c>
      <c r="H15" s="482" t="s">
        <v>147</v>
      </c>
      <c r="I15" s="481" t="s">
        <v>147</v>
      </c>
      <c r="K15" s="477"/>
      <c r="L15" s="476"/>
    </row>
    <row r="16" spans="2:12" ht="24.95" customHeight="1">
      <c r="B16" s="1103">
        <v>9</v>
      </c>
      <c r="C16" s="484" t="s">
        <v>921</v>
      </c>
      <c r="D16" s="483" t="s">
        <v>147</v>
      </c>
      <c r="E16" s="483" t="s">
        <v>147</v>
      </c>
      <c r="F16" s="483" t="s">
        <v>147</v>
      </c>
      <c r="G16" s="1102" t="s">
        <v>147</v>
      </c>
      <c r="H16" s="482" t="s">
        <v>147</v>
      </c>
      <c r="I16" s="481" t="s">
        <v>147</v>
      </c>
      <c r="K16" s="477"/>
      <c r="L16" s="476"/>
    </row>
    <row r="17" spans="2:12" ht="24.95" customHeight="1" thickBot="1">
      <c r="B17" s="2613" t="s">
        <v>406</v>
      </c>
      <c r="C17" s="2614"/>
      <c r="D17" s="480">
        <v>8930</v>
      </c>
      <c r="E17" s="480">
        <v>18295</v>
      </c>
      <c r="F17" s="480">
        <v>22096</v>
      </c>
      <c r="G17" s="479">
        <v>10661.7</v>
      </c>
      <c r="H17" s="479">
        <v>32821.5</v>
      </c>
      <c r="I17" s="478">
        <v>39567.263487223623</v>
      </c>
      <c r="K17" s="477"/>
      <c r="L17" s="476"/>
    </row>
    <row r="18" spans="2:12" ht="23.25" customHeight="1" thickTop="1">
      <c r="B18" s="2491" t="s">
        <v>622</v>
      </c>
      <c r="C18" s="2491"/>
      <c r="D18" s="2491"/>
      <c r="E18" s="2491"/>
      <c r="F18" s="2491"/>
      <c r="G18" s="2491"/>
      <c r="H18" s="2491"/>
      <c r="I18" s="2491"/>
    </row>
  </sheetData>
  <mergeCells count="11">
    <mergeCell ref="B17:C17"/>
    <mergeCell ref="B4:I4"/>
    <mergeCell ref="B18:I18"/>
    <mergeCell ref="B2:I2"/>
    <mergeCell ref="E6:F6"/>
    <mergeCell ref="H6:I6"/>
    <mergeCell ref="B3:I3"/>
    <mergeCell ref="B5:B6"/>
    <mergeCell ref="C5:C6"/>
    <mergeCell ref="D5:F5"/>
    <mergeCell ref="G5:I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>
      <selection activeCell="E8" sqref="E8"/>
    </sheetView>
  </sheetViews>
  <sheetFormatPr defaultRowHeight="15"/>
  <cols>
    <col min="1" max="1" width="9.140625" style="492"/>
    <col min="2" max="2" width="44.42578125" style="492" bestFit="1" customWidth="1"/>
    <col min="3" max="5" width="12.7109375" style="492" bestFit="1" customWidth="1"/>
    <col min="6" max="6" width="11.5703125" style="492" bestFit="1" customWidth="1"/>
    <col min="7" max="16384" width="9.140625" style="492"/>
  </cols>
  <sheetData>
    <row r="1" spans="2:10">
      <c r="B1" s="2629"/>
      <c r="C1" s="2629"/>
      <c r="D1" s="2629"/>
      <c r="E1" s="2629"/>
      <c r="F1" s="2629"/>
    </row>
    <row r="2" spans="2:10" ht="15.75">
      <c r="B2" s="2394" t="s">
        <v>651</v>
      </c>
      <c r="C2" s="2394"/>
      <c r="D2" s="2394"/>
      <c r="E2" s="2394"/>
      <c r="F2" s="2394"/>
    </row>
    <row r="3" spans="2:10" ht="15.75">
      <c r="B3" s="2630" t="s">
        <v>650</v>
      </c>
      <c r="C3" s="2630"/>
      <c r="D3" s="2630"/>
      <c r="E3" s="2630"/>
      <c r="F3" s="2630"/>
    </row>
    <row r="4" spans="2:10" ht="15.75" thickBot="1">
      <c r="B4" s="2631" t="s">
        <v>649</v>
      </c>
      <c r="C4" s="2631"/>
      <c r="D4" s="2631"/>
      <c r="E4" s="2631"/>
      <c r="F4" s="2631"/>
    </row>
    <row r="5" spans="2:10" ht="16.5" thickTop="1">
      <c r="B5" s="2632" t="s">
        <v>648</v>
      </c>
      <c r="C5" s="2634" t="s">
        <v>45</v>
      </c>
      <c r="D5" s="2634" t="s">
        <v>44</v>
      </c>
      <c r="E5" s="2636" t="s">
        <v>244</v>
      </c>
      <c r="F5" s="2637"/>
    </row>
    <row r="6" spans="2:10" ht="15.75">
      <c r="B6" s="2633"/>
      <c r="C6" s="2635"/>
      <c r="D6" s="2635"/>
      <c r="E6" s="520" t="s">
        <v>44</v>
      </c>
      <c r="F6" s="519" t="s">
        <v>56</v>
      </c>
    </row>
    <row r="7" spans="2:10" ht="15.75">
      <c r="B7" s="516" t="s">
        <v>647</v>
      </c>
      <c r="C7" s="515">
        <v>145664.98000000001</v>
      </c>
      <c r="D7" s="515">
        <v>322488.96999999997</v>
      </c>
      <c r="E7" s="514">
        <v>5720</v>
      </c>
      <c r="F7" s="513">
        <v>90070.5</v>
      </c>
    </row>
    <row r="8" spans="2:10" ht="15.75">
      <c r="B8" s="505" t="s">
        <v>646</v>
      </c>
      <c r="C8" s="508">
        <v>0</v>
      </c>
      <c r="D8" s="504">
        <v>162460</v>
      </c>
      <c r="E8" s="507">
        <v>0</v>
      </c>
      <c r="F8" s="502">
        <v>38550</v>
      </c>
    </row>
    <row r="9" spans="2:10" ht="15.75">
      <c r="B9" s="505" t="s">
        <v>645</v>
      </c>
      <c r="C9" s="504">
        <v>37619.980000000003</v>
      </c>
      <c r="D9" s="508">
        <v>0</v>
      </c>
      <c r="E9" s="507">
        <v>0</v>
      </c>
      <c r="F9" s="506">
        <v>0</v>
      </c>
    </row>
    <row r="10" spans="2:10" ht="15.75">
      <c r="B10" s="505" t="s">
        <v>644</v>
      </c>
      <c r="C10" s="504">
        <v>69720</v>
      </c>
      <c r="D10" s="504">
        <v>5700</v>
      </c>
      <c r="E10" s="507">
        <v>0</v>
      </c>
      <c r="F10" s="502">
        <v>970.5</v>
      </c>
      <c r="J10" s="492" t="s">
        <v>643</v>
      </c>
    </row>
    <row r="11" spans="2:10" ht="15.75">
      <c r="B11" s="501" t="s">
        <v>642</v>
      </c>
      <c r="C11" s="500">
        <v>38325</v>
      </c>
      <c r="D11" s="500">
        <v>154328.97</v>
      </c>
      <c r="E11" s="518">
        <v>5720</v>
      </c>
      <c r="F11" s="517">
        <v>50550</v>
      </c>
    </row>
    <row r="12" spans="2:10" ht="15.75">
      <c r="B12" s="516" t="s">
        <v>641</v>
      </c>
      <c r="C12" s="515">
        <v>195000</v>
      </c>
      <c r="D12" s="515">
        <v>100350</v>
      </c>
      <c r="E12" s="514">
        <v>100350</v>
      </c>
      <c r="F12" s="513">
        <v>30000</v>
      </c>
    </row>
    <row r="13" spans="2:10" ht="15.75">
      <c r="B13" s="512" t="s">
        <v>640</v>
      </c>
      <c r="C13" s="511">
        <v>84750</v>
      </c>
      <c r="D13" s="511">
        <v>20700</v>
      </c>
      <c r="E13" s="510">
        <v>20700</v>
      </c>
      <c r="F13" s="509">
        <v>0</v>
      </c>
    </row>
    <row r="14" spans="2:10" ht="15.75">
      <c r="B14" s="505" t="s">
        <v>639</v>
      </c>
      <c r="C14" s="504">
        <v>8400</v>
      </c>
      <c r="D14" s="508">
        <v>0</v>
      </c>
      <c r="E14" s="507">
        <v>0</v>
      </c>
      <c r="F14" s="506">
        <v>0</v>
      </c>
    </row>
    <row r="15" spans="2:10" ht="15.75">
      <c r="B15" s="505" t="s">
        <v>638</v>
      </c>
      <c r="C15" s="504">
        <v>55900</v>
      </c>
      <c r="D15" s="504">
        <v>79650</v>
      </c>
      <c r="E15" s="503">
        <v>79650</v>
      </c>
      <c r="F15" s="502">
        <v>30000</v>
      </c>
    </row>
    <row r="16" spans="2:10" ht="15.75">
      <c r="B16" s="501" t="s">
        <v>637</v>
      </c>
      <c r="C16" s="500">
        <v>45950</v>
      </c>
      <c r="D16" s="499">
        <v>0</v>
      </c>
      <c r="E16" s="498">
        <v>0</v>
      </c>
      <c r="F16" s="497">
        <v>0</v>
      </c>
    </row>
    <row r="17" spans="2:6" ht="16.5" thickBot="1">
      <c r="B17" s="496" t="s">
        <v>636</v>
      </c>
      <c r="C17" s="495">
        <v>-49335.01999999999</v>
      </c>
      <c r="D17" s="495">
        <v>222138.96999999997</v>
      </c>
      <c r="E17" s="494">
        <v>-94630</v>
      </c>
      <c r="F17" s="493">
        <v>60070.5</v>
      </c>
    </row>
    <row r="18" spans="2:6" ht="15.75" thickTop="1">
      <c r="B18" s="2628" t="s">
        <v>635</v>
      </c>
      <c r="C18" s="2628"/>
      <c r="D18" s="2628"/>
      <c r="E18" s="2628"/>
      <c r="F18" s="2628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6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86" zoomScaleNormal="86" zoomScaleSheetLayoutView="93" workbookViewId="0">
      <selection activeCell="E8" sqref="E8"/>
    </sheetView>
  </sheetViews>
  <sheetFormatPr defaultRowHeight="15.75"/>
  <cols>
    <col min="1" max="1" width="18.28515625" style="521" customWidth="1"/>
    <col min="2" max="2" width="18.7109375" style="521" bestFit="1" customWidth="1"/>
    <col min="3" max="3" width="15.7109375" style="521" customWidth="1"/>
    <col min="4" max="4" width="17" style="521" bestFit="1" customWidth="1"/>
    <col min="5" max="5" width="15.7109375" style="521" customWidth="1"/>
    <col min="6" max="6" width="18.7109375" style="521" bestFit="1" customWidth="1"/>
    <col min="7" max="7" width="15.7109375" style="521" customWidth="1"/>
    <col min="8" max="8" width="17" style="521" bestFit="1" customWidth="1"/>
    <col min="9" max="9" width="15.7109375" style="521" customWidth="1"/>
    <col min="10" max="10" width="9.140625" style="521"/>
    <col min="11" max="11" width="26.5703125" style="521" bestFit="1" customWidth="1"/>
    <col min="12" max="12" width="12.28515625" style="521" bestFit="1" customWidth="1"/>
    <col min="13" max="239" width="9.140625" style="521"/>
    <col min="240" max="240" width="18.7109375" style="521" customWidth="1"/>
    <col min="241" max="241" width="18.42578125" style="521" customWidth="1"/>
    <col min="242" max="242" width="19.5703125" style="521" customWidth="1"/>
    <col min="243" max="243" width="11.7109375" style="521" bestFit="1" customWidth="1"/>
    <col min="244" max="244" width="19.5703125" style="521" bestFit="1" customWidth="1"/>
    <col min="245" max="245" width="13" style="521" bestFit="1" customWidth="1"/>
    <col min="246" max="246" width="19.5703125" style="521" bestFit="1" customWidth="1"/>
    <col min="247" max="247" width="11.85546875" style="521" bestFit="1" customWidth="1"/>
    <col min="248" max="248" width="19.5703125" style="521" bestFit="1" customWidth="1"/>
    <col min="249" max="249" width="14" style="521" bestFit="1" customWidth="1"/>
    <col min="250" max="250" width="19.5703125" style="521" bestFit="1" customWidth="1"/>
    <col min="251" max="252" width="14.42578125" style="521" customWidth="1"/>
    <col min="253" max="253" width="11.5703125" style="521" bestFit="1" customWidth="1"/>
    <col min="254" max="495" width="9.140625" style="521"/>
    <col min="496" max="496" width="18.7109375" style="521" customWidth="1"/>
    <col min="497" max="497" width="18.42578125" style="521" customWidth="1"/>
    <col min="498" max="498" width="19.5703125" style="521" customWidth="1"/>
    <col min="499" max="499" width="11.7109375" style="521" bestFit="1" customWidth="1"/>
    <col min="500" max="500" width="19.5703125" style="521" bestFit="1" customWidth="1"/>
    <col min="501" max="501" width="13" style="521" bestFit="1" customWidth="1"/>
    <col min="502" max="502" width="19.5703125" style="521" bestFit="1" customWidth="1"/>
    <col min="503" max="503" width="11.85546875" style="521" bestFit="1" customWidth="1"/>
    <col min="504" max="504" width="19.5703125" style="521" bestFit="1" customWidth="1"/>
    <col min="505" max="505" width="14" style="521" bestFit="1" customWidth="1"/>
    <col min="506" max="506" width="19.5703125" style="521" bestFit="1" customWidth="1"/>
    <col min="507" max="508" width="14.42578125" style="521" customWidth="1"/>
    <col min="509" max="509" width="11.5703125" style="521" bestFit="1" customWidth="1"/>
    <col min="510" max="751" width="9.140625" style="521"/>
    <col min="752" max="752" width="18.7109375" style="521" customWidth="1"/>
    <col min="753" max="753" width="18.42578125" style="521" customWidth="1"/>
    <col min="754" max="754" width="19.5703125" style="521" customWidth="1"/>
    <col min="755" max="755" width="11.7109375" style="521" bestFit="1" customWidth="1"/>
    <col min="756" max="756" width="19.5703125" style="521" bestFit="1" customWidth="1"/>
    <col min="757" max="757" width="13" style="521" bestFit="1" customWidth="1"/>
    <col min="758" max="758" width="19.5703125" style="521" bestFit="1" customWidth="1"/>
    <col min="759" max="759" width="11.85546875" style="521" bestFit="1" customWidth="1"/>
    <col min="760" max="760" width="19.5703125" style="521" bestFit="1" customWidth="1"/>
    <col min="761" max="761" width="14" style="521" bestFit="1" customWidth="1"/>
    <col min="762" max="762" width="19.5703125" style="521" bestFit="1" customWidth="1"/>
    <col min="763" max="764" width="14.42578125" style="521" customWidth="1"/>
    <col min="765" max="765" width="11.5703125" style="521" bestFit="1" customWidth="1"/>
    <col min="766" max="1007" width="9.140625" style="521"/>
    <col min="1008" max="1008" width="18.7109375" style="521" customWidth="1"/>
    <col min="1009" max="1009" width="18.42578125" style="521" customWidth="1"/>
    <col min="1010" max="1010" width="19.5703125" style="521" customWidth="1"/>
    <col min="1011" max="1011" width="11.7109375" style="521" bestFit="1" customWidth="1"/>
    <col min="1012" max="1012" width="19.5703125" style="521" bestFit="1" customWidth="1"/>
    <col min="1013" max="1013" width="13" style="521" bestFit="1" customWidth="1"/>
    <col min="1014" max="1014" width="19.5703125" style="521" bestFit="1" customWidth="1"/>
    <col min="1015" max="1015" width="11.85546875" style="521" bestFit="1" customWidth="1"/>
    <col min="1016" max="1016" width="19.5703125" style="521" bestFit="1" customWidth="1"/>
    <col min="1017" max="1017" width="14" style="521" bestFit="1" customWidth="1"/>
    <col min="1018" max="1018" width="19.5703125" style="521" bestFit="1" customWidth="1"/>
    <col min="1019" max="1020" width="14.42578125" style="521" customWidth="1"/>
    <col min="1021" max="1021" width="11.5703125" style="521" bestFit="1" customWidth="1"/>
    <col min="1022" max="1263" width="9.140625" style="521"/>
    <col min="1264" max="1264" width="18.7109375" style="521" customWidth="1"/>
    <col min="1265" max="1265" width="18.42578125" style="521" customWidth="1"/>
    <col min="1266" max="1266" width="19.5703125" style="521" customWidth="1"/>
    <col min="1267" max="1267" width="11.7109375" style="521" bestFit="1" customWidth="1"/>
    <col min="1268" max="1268" width="19.5703125" style="521" bestFit="1" customWidth="1"/>
    <col min="1269" max="1269" width="13" style="521" bestFit="1" customWidth="1"/>
    <col min="1270" max="1270" width="19.5703125" style="521" bestFit="1" customWidth="1"/>
    <col min="1271" max="1271" width="11.85546875" style="521" bestFit="1" customWidth="1"/>
    <col min="1272" max="1272" width="19.5703125" style="521" bestFit="1" customWidth="1"/>
    <col min="1273" max="1273" width="14" style="521" bestFit="1" customWidth="1"/>
    <col min="1274" max="1274" width="19.5703125" style="521" bestFit="1" customWidth="1"/>
    <col min="1275" max="1276" width="14.42578125" style="521" customWidth="1"/>
    <col min="1277" max="1277" width="11.5703125" style="521" bestFit="1" customWidth="1"/>
    <col min="1278" max="1519" width="9.140625" style="521"/>
    <col min="1520" max="1520" width="18.7109375" style="521" customWidth="1"/>
    <col min="1521" max="1521" width="18.42578125" style="521" customWidth="1"/>
    <col min="1522" max="1522" width="19.5703125" style="521" customWidth="1"/>
    <col min="1523" max="1523" width="11.7109375" style="521" bestFit="1" customWidth="1"/>
    <col min="1524" max="1524" width="19.5703125" style="521" bestFit="1" customWidth="1"/>
    <col min="1525" max="1525" width="13" style="521" bestFit="1" customWidth="1"/>
    <col min="1526" max="1526" width="19.5703125" style="521" bestFit="1" customWidth="1"/>
    <col min="1527" max="1527" width="11.85546875" style="521" bestFit="1" customWidth="1"/>
    <col min="1528" max="1528" width="19.5703125" style="521" bestFit="1" customWidth="1"/>
    <col min="1529" max="1529" width="14" style="521" bestFit="1" customWidth="1"/>
    <col min="1530" max="1530" width="19.5703125" style="521" bestFit="1" customWidth="1"/>
    <col min="1531" max="1532" width="14.42578125" style="521" customWidth="1"/>
    <col min="1533" max="1533" width="11.5703125" style="521" bestFit="1" customWidth="1"/>
    <col min="1534" max="1775" width="9.140625" style="521"/>
    <col min="1776" max="1776" width="18.7109375" style="521" customWidth="1"/>
    <col min="1777" max="1777" width="18.42578125" style="521" customWidth="1"/>
    <col min="1778" max="1778" width="19.5703125" style="521" customWidth="1"/>
    <col min="1779" max="1779" width="11.7109375" style="521" bestFit="1" customWidth="1"/>
    <col min="1780" max="1780" width="19.5703125" style="521" bestFit="1" customWidth="1"/>
    <col min="1781" max="1781" width="13" style="521" bestFit="1" customWidth="1"/>
    <col min="1782" max="1782" width="19.5703125" style="521" bestFit="1" customWidth="1"/>
    <col min="1783" max="1783" width="11.85546875" style="521" bestFit="1" customWidth="1"/>
    <col min="1784" max="1784" width="19.5703125" style="521" bestFit="1" customWidth="1"/>
    <col min="1785" max="1785" width="14" style="521" bestFit="1" customWidth="1"/>
    <col min="1786" max="1786" width="19.5703125" style="521" bestFit="1" customWidth="1"/>
    <col min="1787" max="1788" width="14.42578125" style="521" customWidth="1"/>
    <col min="1789" max="1789" width="11.5703125" style="521" bestFit="1" customWidth="1"/>
    <col min="1790" max="2031" width="9.140625" style="521"/>
    <col min="2032" max="2032" width="18.7109375" style="521" customWidth="1"/>
    <col min="2033" max="2033" width="18.42578125" style="521" customWidth="1"/>
    <col min="2034" max="2034" width="19.5703125" style="521" customWidth="1"/>
    <col min="2035" max="2035" width="11.7109375" style="521" bestFit="1" customWidth="1"/>
    <col min="2036" max="2036" width="19.5703125" style="521" bestFit="1" customWidth="1"/>
    <col min="2037" max="2037" width="13" style="521" bestFit="1" customWidth="1"/>
    <col min="2038" max="2038" width="19.5703125" style="521" bestFit="1" customWidth="1"/>
    <col min="2039" max="2039" width="11.85546875" style="521" bestFit="1" customWidth="1"/>
    <col min="2040" max="2040" width="19.5703125" style="521" bestFit="1" customWidth="1"/>
    <col min="2041" max="2041" width="14" style="521" bestFit="1" customWidth="1"/>
    <col min="2042" max="2042" width="19.5703125" style="521" bestFit="1" customWidth="1"/>
    <col min="2043" max="2044" width="14.42578125" style="521" customWidth="1"/>
    <col min="2045" max="2045" width="11.5703125" style="521" bestFit="1" customWidth="1"/>
    <col min="2046" max="2287" width="9.140625" style="521"/>
    <col min="2288" max="2288" width="18.7109375" style="521" customWidth="1"/>
    <col min="2289" max="2289" width="18.42578125" style="521" customWidth="1"/>
    <col min="2290" max="2290" width="19.5703125" style="521" customWidth="1"/>
    <col min="2291" max="2291" width="11.7109375" style="521" bestFit="1" customWidth="1"/>
    <col min="2292" max="2292" width="19.5703125" style="521" bestFit="1" customWidth="1"/>
    <col min="2293" max="2293" width="13" style="521" bestFit="1" customWidth="1"/>
    <col min="2294" max="2294" width="19.5703125" style="521" bestFit="1" customWidth="1"/>
    <col min="2295" max="2295" width="11.85546875" style="521" bestFit="1" customWidth="1"/>
    <col min="2296" max="2296" width="19.5703125" style="521" bestFit="1" customWidth="1"/>
    <col min="2297" max="2297" width="14" style="521" bestFit="1" customWidth="1"/>
    <col min="2298" max="2298" width="19.5703125" style="521" bestFit="1" customWidth="1"/>
    <col min="2299" max="2300" width="14.42578125" style="521" customWidth="1"/>
    <col min="2301" max="2301" width="11.5703125" style="521" bestFit="1" customWidth="1"/>
    <col min="2302" max="2543" width="9.140625" style="521"/>
    <col min="2544" max="2544" width="18.7109375" style="521" customWidth="1"/>
    <col min="2545" max="2545" width="18.42578125" style="521" customWidth="1"/>
    <col min="2546" max="2546" width="19.5703125" style="521" customWidth="1"/>
    <col min="2547" max="2547" width="11.7109375" style="521" bestFit="1" customWidth="1"/>
    <col min="2548" max="2548" width="19.5703125" style="521" bestFit="1" customWidth="1"/>
    <col min="2549" max="2549" width="13" style="521" bestFit="1" customWidth="1"/>
    <col min="2550" max="2550" width="19.5703125" style="521" bestFit="1" customWidth="1"/>
    <col min="2551" max="2551" width="11.85546875" style="521" bestFit="1" customWidth="1"/>
    <col min="2552" max="2552" width="19.5703125" style="521" bestFit="1" customWidth="1"/>
    <col min="2553" max="2553" width="14" style="521" bestFit="1" customWidth="1"/>
    <col min="2554" max="2554" width="19.5703125" style="521" bestFit="1" customWidth="1"/>
    <col min="2555" max="2556" width="14.42578125" style="521" customWidth="1"/>
    <col min="2557" max="2557" width="11.5703125" style="521" bestFit="1" customWidth="1"/>
    <col min="2558" max="2799" width="9.140625" style="521"/>
    <col min="2800" max="2800" width="18.7109375" style="521" customWidth="1"/>
    <col min="2801" max="2801" width="18.42578125" style="521" customWidth="1"/>
    <col min="2802" max="2802" width="19.5703125" style="521" customWidth="1"/>
    <col min="2803" max="2803" width="11.7109375" style="521" bestFit="1" customWidth="1"/>
    <col min="2804" max="2804" width="19.5703125" style="521" bestFit="1" customWidth="1"/>
    <col min="2805" max="2805" width="13" style="521" bestFit="1" customWidth="1"/>
    <col min="2806" max="2806" width="19.5703125" style="521" bestFit="1" customWidth="1"/>
    <col min="2807" max="2807" width="11.85546875" style="521" bestFit="1" customWidth="1"/>
    <col min="2808" max="2808" width="19.5703125" style="521" bestFit="1" customWidth="1"/>
    <col min="2809" max="2809" width="14" style="521" bestFit="1" customWidth="1"/>
    <col min="2810" max="2810" width="19.5703125" style="521" bestFit="1" customWidth="1"/>
    <col min="2811" max="2812" width="14.42578125" style="521" customWidth="1"/>
    <col min="2813" max="2813" width="11.5703125" style="521" bestFit="1" customWidth="1"/>
    <col min="2814" max="3055" width="9.140625" style="521"/>
    <col min="3056" max="3056" width="18.7109375" style="521" customWidth="1"/>
    <col min="3057" max="3057" width="18.42578125" style="521" customWidth="1"/>
    <col min="3058" max="3058" width="19.5703125" style="521" customWidth="1"/>
    <col min="3059" max="3059" width="11.7109375" style="521" bestFit="1" customWidth="1"/>
    <col min="3060" max="3060" width="19.5703125" style="521" bestFit="1" customWidth="1"/>
    <col min="3061" max="3061" width="13" style="521" bestFit="1" customWidth="1"/>
    <col min="3062" max="3062" width="19.5703125" style="521" bestFit="1" customWidth="1"/>
    <col min="3063" max="3063" width="11.85546875" style="521" bestFit="1" customWidth="1"/>
    <col min="3064" max="3064" width="19.5703125" style="521" bestFit="1" customWidth="1"/>
    <col min="3065" max="3065" width="14" style="521" bestFit="1" customWidth="1"/>
    <col min="3066" max="3066" width="19.5703125" style="521" bestFit="1" customWidth="1"/>
    <col min="3067" max="3068" width="14.42578125" style="521" customWidth="1"/>
    <col min="3069" max="3069" width="11.5703125" style="521" bestFit="1" customWidth="1"/>
    <col min="3070" max="3311" width="9.140625" style="521"/>
    <col min="3312" max="3312" width="18.7109375" style="521" customWidth="1"/>
    <col min="3313" max="3313" width="18.42578125" style="521" customWidth="1"/>
    <col min="3314" max="3314" width="19.5703125" style="521" customWidth="1"/>
    <col min="3315" max="3315" width="11.7109375" style="521" bestFit="1" customWidth="1"/>
    <col min="3316" max="3316" width="19.5703125" style="521" bestFit="1" customWidth="1"/>
    <col min="3317" max="3317" width="13" style="521" bestFit="1" customWidth="1"/>
    <col min="3318" max="3318" width="19.5703125" style="521" bestFit="1" customWidth="1"/>
    <col min="3319" max="3319" width="11.85546875" style="521" bestFit="1" customWidth="1"/>
    <col min="3320" max="3320" width="19.5703125" style="521" bestFit="1" customWidth="1"/>
    <col min="3321" max="3321" width="14" style="521" bestFit="1" customWidth="1"/>
    <col min="3322" max="3322" width="19.5703125" style="521" bestFit="1" customWidth="1"/>
    <col min="3323" max="3324" width="14.42578125" style="521" customWidth="1"/>
    <col min="3325" max="3325" width="11.5703125" style="521" bestFit="1" customWidth="1"/>
    <col min="3326" max="3567" width="9.140625" style="521"/>
    <col min="3568" max="3568" width="18.7109375" style="521" customWidth="1"/>
    <col min="3569" max="3569" width="18.42578125" style="521" customWidth="1"/>
    <col min="3570" max="3570" width="19.5703125" style="521" customWidth="1"/>
    <col min="3571" max="3571" width="11.7109375" style="521" bestFit="1" customWidth="1"/>
    <col min="3572" max="3572" width="19.5703125" style="521" bestFit="1" customWidth="1"/>
    <col min="3573" max="3573" width="13" style="521" bestFit="1" customWidth="1"/>
    <col min="3574" max="3574" width="19.5703125" style="521" bestFit="1" customWidth="1"/>
    <col min="3575" max="3575" width="11.85546875" style="521" bestFit="1" customWidth="1"/>
    <col min="3576" max="3576" width="19.5703125" style="521" bestFit="1" customWidth="1"/>
    <col min="3577" max="3577" width="14" style="521" bestFit="1" customWidth="1"/>
    <col min="3578" max="3578" width="19.5703125" style="521" bestFit="1" customWidth="1"/>
    <col min="3579" max="3580" width="14.42578125" style="521" customWidth="1"/>
    <col min="3581" max="3581" width="11.5703125" style="521" bestFit="1" customWidth="1"/>
    <col min="3582" max="3823" width="9.140625" style="521"/>
    <col min="3824" max="3824" width="18.7109375" style="521" customWidth="1"/>
    <col min="3825" max="3825" width="18.42578125" style="521" customWidth="1"/>
    <col min="3826" max="3826" width="19.5703125" style="521" customWidth="1"/>
    <col min="3827" max="3827" width="11.7109375" style="521" bestFit="1" customWidth="1"/>
    <col min="3828" max="3828" width="19.5703125" style="521" bestFit="1" customWidth="1"/>
    <col min="3829" max="3829" width="13" style="521" bestFit="1" customWidth="1"/>
    <col min="3830" max="3830" width="19.5703125" style="521" bestFit="1" customWidth="1"/>
    <col min="3831" max="3831" width="11.85546875" style="521" bestFit="1" customWidth="1"/>
    <col min="3832" max="3832" width="19.5703125" style="521" bestFit="1" customWidth="1"/>
    <col min="3833" max="3833" width="14" style="521" bestFit="1" customWidth="1"/>
    <col min="3834" max="3834" width="19.5703125" style="521" bestFit="1" customWidth="1"/>
    <col min="3835" max="3836" width="14.42578125" style="521" customWidth="1"/>
    <col min="3837" max="3837" width="11.5703125" style="521" bestFit="1" customWidth="1"/>
    <col min="3838" max="4079" width="9.140625" style="521"/>
    <col min="4080" max="4080" width="18.7109375" style="521" customWidth="1"/>
    <col min="4081" max="4081" width="18.42578125" style="521" customWidth="1"/>
    <col min="4082" max="4082" width="19.5703125" style="521" customWidth="1"/>
    <col min="4083" max="4083" width="11.7109375" style="521" bestFit="1" customWidth="1"/>
    <col min="4084" max="4084" width="19.5703125" style="521" bestFit="1" customWidth="1"/>
    <col min="4085" max="4085" width="13" style="521" bestFit="1" customWidth="1"/>
    <col min="4086" max="4086" width="19.5703125" style="521" bestFit="1" customWidth="1"/>
    <col min="4087" max="4087" width="11.85546875" style="521" bestFit="1" customWidth="1"/>
    <col min="4088" max="4088" width="19.5703125" style="521" bestFit="1" customWidth="1"/>
    <col min="4089" max="4089" width="14" style="521" bestFit="1" customWidth="1"/>
    <col min="4090" max="4090" width="19.5703125" style="521" bestFit="1" customWidth="1"/>
    <col min="4091" max="4092" width="14.42578125" style="521" customWidth="1"/>
    <col min="4093" max="4093" width="11.5703125" style="521" bestFit="1" customWidth="1"/>
    <col min="4094" max="4335" width="9.140625" style="521"/>
    <col min="4336" max="4336" width="18.7109375" style="521" customWidth="1"/>
    <col min="4337" max="4337" width="18.42578125" style="521" customWidth="1"/>
    <col min="4338" max="4338" width="19.5703125" style="521" customWidth="1"/>
    <col min="4339" max="4339" width="11.7109375" style="521" bestFit="1" customWidth="1"/>
    <col min="4340" max="4340" width="19.5703125" style="521" bestFit="1" customWidth="1"/>
    <col min="4341" max="4341" width="13" style="521" bestFit="1" customWidth="1"/>
    <col min="4342" max="4342" width="19.5703125" style="521" bestFit="1" customWidth="1"/>
    <col min="4343" max="4343" width="11.85546875" style="521" bestFit="1" customWidth="1"/>
    <col min="4344" max="4344" width="19.5703125" style="521" bestFit="1" customWidth="1"/>
    <col min="4345" max="4345" width="14" style="521" bestFit="1" customWidth="1"/>
    <col min="4346" max="4346" width="19.5703125" style="521" bestFit="1" customWidth="1"/>
    <col min="4347" max="4348" width="14.42578125" style="521" customWidth="1"/>
    <col min="4349" max="4349" width="11.5703125" style="521" bestFit="1" customWidth="1"/>
    <col min="4350" max="4591" width="9.140625" style="521"/>
    <col min="4592" max="4592" width="18.7109375" style="521" customWidth="1"/>
    <col min="4593" max="4593" width="18.42578125" style="521" customWidth="1"/>
    <col min="4594" max="4594" width="19.5703125" style="521" customWidth="1"/>
    <col min="4595" max="4595" width="11.7109375" style="521" bestFit="1" customWidth="1"/>
    <col min="4596" max="4596" width="19.5703125" style="521" bestFit="1" customWidth="1"/>
    <col min="4597" max="4597" width="13" style="521" bestFit="1" customWidth="1"/>
    <col min="4598" max="4598" width="19.5703125" style="521" bestFit="1" customWidth="1"/>
    <col min="4599" max="4599" width="11.85546875" style="521" bestFit="1" customWidth="1"/>
    <col min="4600" max="4600" width="19.5703125" style="521" bestFit="1" customWidth="1"/>
    <col min="4601" max="4601" width="14" style="521" bestFit="1" customWidth="1"/>
    <col min="4602" max="4602" width="19.5703125" style="521" bestFit="1" customWidth="1"/>
    <col min="4603" max="4604" width="14.42578125" style="521" customWidth="1"/>
    <col min="4605" max="4605" width="11.5703125" style="521" bestFit="1" customWidth="1"/>
    <col min="4606" max="4847" width="9.140625" style="521"/>
    <col min="4848" max="4848" width="18.7109375" style="521" customWidth="1"/>
    <col min="4849" max="4849" width="18.42578125" style="521" customWidth="1"/>
    <col min="4850" max="4850" width="19.5703125" style="521" customWidth="1"/>
    <col min="4851" max="4851" width="11.7109375" style="521" bestFit="1" customWidth="1"/>
    <col min="4852" max="4852" width="19.5703125" style="521" bestFit="1" customWidth="1"/>
    <col min="4853" max="4853" width="13" style="521" bestFit="1" customWidth="1"/>
    <col min="4854" max="4854" width="19.5703125" style="521" bestFit="1" customWidth="1"/>
    <col min="4855" max="4855" width="11.85546875" style="521" bestFit="1" customWidth="1"/>
    <col min="4856" max="4856" width="19.5703125" style="521" bestFit="1" customWidth="1"/>
    <col min="4857" max="4857" width="14" style="521" bestFit="1" customWidth="1"/>
    <col min="4858" max="4858" width="19.5703125" style="521" bestFit="1" customWidth="1"/>
    <col min="4859" max="4860" width="14.42578125" style="521" customWidth="1"/>
    <col min="4861" max="4861" width="11.5703125" style="521" bestFit="1" customWidth="1"/>
    <col min="4862" max="5103" width="9.140625" style="521"/>
    <col min="5104" max="5104" width="18.7109375" style="521" customWidth="1"/>
    <col min="5105" max="5105" width="18.42578125" style="521" customWidth="1"/>
    <col min="5106" max="5106" width="19.5703125" style="521" customWidth="1"/>
    <col min="5107" max="5107" width="11.7109375" style="521" bestFit="1" customWidth="1"/>
    <col min="5108" max="5108" width="19.5703125" style="521" bestFit="1" customWidth="1"/>
    <col min="5109" max="5109" width="13" style="521" bestFit="1" customWidth="1"/>
    <col min="5110" max="5110" width="19.5703125" style="521" bestFit="1" customWidth="1"/>
    <col min="5111" max="5111" width="11.85546875" style="521" bestFit="1" customWidth="1"/>
    <col min="5112" max="5112" width="19.5703125" style="521" bestFit="1" customWidth="1"/>
    <col min="5113" max="5113" width="14" style="521" bestFit="1" customWidth="1"/>
    <col min="5114" max="5114" width="19.5703125" style="521" bestFit="1" customWidth="1"/>
    <col min="5115" max="5116" width="14.42578125" style="521" customWidth="1"/>
    <col min="5117" max="5117" width="11.5703125" style="521" bestFit="1" customWidth="1"/>
    <col min="5118" max="5359" width="9.140625" style="521"/>
    <col min="5360" max="5360" width="18.7109375" style="521" customWidth="1"/>
    <col min="5361" max="5361" width="18.42578125" style="521" customWidth="1"/>
    <col min="5362" max="5362" width="19.5703125" style="521" customWidth="1"/>
    <col min="5363" max="5363" width="11.7109375" style="521" bestFit="1" customWidth="1"/>
    <col min="5364" max="5364" width="19.5703125" style="521" bestFit="1" customWidth="1"/>
    <col min="5365" max="5365" width="13" style="521" bestFit="1" customWidth="1"/>
    <col min="5366" max="5366" width="19.5703125" style="521" bestFit="1" customWidth="1"/>
    <col min="5367" max="5367" width="11.85546875" style="521" bestFit="1" customWidth="1"/>
    <col min="5368" max="5368" width="19.5703125" style="521" bestFit="1" customWidth="1"/>
    <col min="5369" max="5369" width="14" style="521" bestFit="1" customWidth="1"/>
    <col min="5370" max="5370" width="19.5703125" style="521" bestFit="1" customWidth="1"/>
    <col min="5371" max="5372" width="14.42578125" style="521" customWidth="1"/>
    <col min="5373" max="5373" width="11.5703125" style="521" bestFit="1" customWidth="1"/>
    <col min="5374" max="5615" width="9.140625" style="521"/>
    <col min="5616" max="5616" width="18.7109375" style="521" customWidth="1"/>
    <col min="5617" max="5617" width="18.42578125" style="521" customWidth="1"/>
    <col min="5618" max="5618" width="19.5703125" style="521" customWidth="1"/>
    <col min="5619" max="5619" width="11.7109375" style="521" bestFit="1" customWidth="1"/>
    <col min="5620" max="5620" width="19.5703125" style="521" bestFit="1" customWidth="1"/>
    <col min="5621" max="5621" width="13" style="521" bestFit="1" customWidth="1"/>
    <col min="5622" max="5622" width="19.5703125" style="521" bestFit="1" customWidth="1"/>
    <col min="5623" max="5623" width="11.85546875" style="521" bestFit="1" customWidth="1"/>
    <col min="5624" max="5624" width="19.5703125" style="521" bestFit="1" customWidth="1"/>
    <col min="5625" max="5625" width="14" style="521" bestFit="1" customWidth="1"/>
    <col min="5626" max="5626" width="19.5703125" style="521" bestFit="1" customWidth="1"/>
    <col min="5627" max="5628" width="14.42578125" style="521" customWidth="1"/>
    <col min="5629" max="5629" width="11.5703125" style="521" bestFit="1" customWidth="1"/>
    <col min="5630" max="5871" width="9.140625" style="521"/>
    <col min="5872" max="5872" width="18.7109375" style="521" customWidth="1"/>
    <col min="5873" max="5873" width="18.42578125" style="521" customWidth="1"/>
    <col min="5874" max="5874" width="19.5703125" style="521" customWidth="1"/>
    <col min="5875" max="5875" width="11.7109375" style="521" bestFit="1" customWidth="1"/>
    <col min="5876" max="5876" width="19.5703125" style="521" bestFit="1" customWidth="1"/>
    <col min="5877" max="5877" width="13" style="521" bestFit="1" customWidth="1"/>
    <col min="5878" max="5878" width="19.5703125" style="521" bestFit="1" customWidth="1"/>
    <col min="5879" max="5879" width="11.85546875" style="521" bestFit="1" customWidth="1"/>
    <col min="5880" max="5880" width="19.5703125" style="521" bestFit="1" customWidth="1"/>
    <col min="5881" max="5881" width="14" style="521" bestFit="1" customWidth="1"/>
    <col min="5882" max="5882" width="19.5703125" style="521" bestFit="1" customWidth="1"/>
    <col min="5883" max="5884" width="14.42578125" style="521" customWidth="1"/>
    <col min="5885" max="5885" width="11.5703125" style="521" bestFit="1" customWidth="1"/>
    <col min="5886" max="6127" width="9.140625" style="521"/>
    <col min="6128" max="6128" width="18.7109375" style="521" customWidth="1"/>
    <col min="6129" max="6129" width="18.42578125" style="521" customWidth="1"/>
    <col min="6130" max="6130" width="19.5703125" style="521" customWidth="1"/>
    <col min="6131" max="6131" width="11.7109375" style="521" bestFit="1" customWidth="1"/>
    <col min="6132" max="6132" width="19.5703125" style="521" bestFit="1" customWidth="1"/>
    <col min="6133" max="6133" width="13" style="521" bestFit="1" customWidth="1"/>
    <col min="6134" max="6134" width="19.5703125" style="521" bestFit="1" customWidth="1"/>
    <col min="6135" max="6135" width="11.85546875" style="521" bestFit="1" customWidth="1"/>
    <col min="6136" max="6136" width="19.5703125" style="521" bestFit="1" customWidth="1"/>
    <col min="6137" max="6137" width="14" style="521" bestFit="1" customWidth="1"/>
    <col min="6138" max="6138" width="19.5703125" style="521" bestFit="1" customWidth="1"/>
    <col min="6139" max="6140" width="14.42578125" style="521" customWidth="1"/>
    <col min="6141" max="6141" width="11.5703125" style="521" bestFit="1" customWidth="1"/>
    <col min="6142" max="6383" width="9.140625" style="521"/>
    <col min="6384" max="6384" width="18.7109375" style="521" customWidth="1"/>
    <col min="6385" max="6385" width="18.42578125" style="521" customWidth="1"/>
    <col min="6386" max="6386" width="19.5703125" style="521" customWidth="1"/>
    <col min="6387" max="6387" width="11.7109375" style="521" bestFit="1" customWidth="1"/>
    <col min="6388" max="6388" width="19.5703125" style="521" bestFit="1" customWidth="1"/>
    <col min="6389" max="6389" width="13" style="521" bestFit="1" customWidth="1"/>
    <col min="6390" max="6390" width="19.5703125" style="521" bestFit="1" customWidth="1"/>
    <col min="6391" max="6391" width="11.85546875" style="521" bestFit="1" customWidth="1"/>
    <col min="6392" max="6392" width="19.5703125" style="521" bestFit="1" customWidth="1"/>
    <col min="6393" max="6393" width="14" style="521" bestFit="1" customWidth="1"/>
    <col min="6394" max="6394" width="19.5703125" style="521" bestFit="1" customWidth="1"/>
    <col min="6395" max="6396" width="14.42578125" style="521" customWidth="1"/>
    <col min="6397" max="6397" width="11.5703125" style="521" bestFit="1" customWidth="1"/>
    <col min="6398" max="6639" width="9.140625" style="521"/>
    <col min="6640" max="6640" width="18.7109375" style="521" customWidth="1"/>
    <col min="6641" max="6641" width="18.42578125" style="521" customWidth="1"/>
    <col min="6642" max="6642" width="19.5703125" style="521" customWidth="1"/>
    <col min="6643" max="6643" width="11.7109375" style="521" bestFit="1" customWidth="1"/>
    <col min="6644" max="6644" width="19.5703125" style="521" bestFit="1" customWidth="1"/>
    <col min="6645" max="6645" width="13" style="521" bestFit="1" customWidth="1"/>
    <col min="6646" max="6646" width="19.5703125" style="521" bestFit="1" customWidth="1"/>
    <col min="6647" max="6647" width="11.85546875" style="521" bestFit="1" customWidth="1"/>
    <col min="6648" max="6648" width="19.5703125" style="521" bestFit="1" customWidth="1"/>
    <col min="6649" max="6649" width="14" style="521" bestFit="1" customWidth="1"/>
    <col min="6650" max="6650" width="19.5703125" style="521" bestFit="1" customWidth="1"/>
    <col min="6651" max="6652" width="14.42578125" style="521" customWidth="1"/>
    <col min="6653" max="6653" width="11.5703125" style="521" bestFit="1" customWidth="1"/>
    <col min="6654" max="6895" width="9.140625" style="521"/>
    <col min="6896" max="6896" width="18.7109375" style="521" customWidth="1"/>
    <col min="6897" max="6897" width="18.42578125" style="521" customWidth="1"/>
    <col min="6898" max="6898" width="19.5703125" style="521" customWidth="1"/>
    <col min="6899" max="6899" width="11.7109375" style="521" bestFit="1" customWidth="1"/>
    <col min="6900" max="6900" width="19.5703125" style="521" bestFit="1" customWidth="1"/>
    <col min="6901" max="6901" width="13" style="521" bestFit="1" customWidth="1"/>
    <col min="6902" max="6902" width="19.5703125" style="521" bestFit="1" customWidth="1"/>
    <col min="6903" max="6903" width="11.85546875" style="521" bestFit="1" customWidth="1"/>
    <col min="6904" max="6904" width="19.5703125" style="521" bestFit="1" customWidth="1"/>
    <col min="6905" max="6905" width="14" style="521" bestFit="1" customWidth="1"/>
    <col min="6906" max="6906" width="19.5703125" style="521" bestFit="1" customWidth="1"/>
    <col min="6907" max="6908" width="14.42578125" style="521" customWidth="1"/>
    <col min="6909" max="6909" width="11.5703125" style="521" bestFit="1" customWidth="1"/>
    <col min="6910" max="7151" width="9.140625" style="521"/>
    <col min="7152" max="7152" width="18.7109375" style="521" customWidth="1"/>
    <col min="7153" max="7153" width="18.42578125" style="521" customWidth="1"/>
    <col min="7154" max="7154" width="19.5703125" style="521" customWidth="1"/>
    <col min="7155" max="7155" width="11.7109375" style="521" bestFit="1" customWidth="1"/>
    <col min="7156" max="7156" width="19.5703125" style="521" bestFit="1" customWidth="1"/>
    <col min="7157" max="7157" width="13" style="521" bestFit="1" customWidth="1"/>
    <col min="7158" max="7158" width="19.5703125" style="521" bestFit="1" customWidth="1"/>
    <col min="7159" max="7159" width="11.85546875" style="521" bestFit="1" customWidth="1"/>
    <col min="7160" max="7160" width="19.5703125" style="521" bestFit="1" customWidth="1"/>
    <col min="7161" max="7161" width="14" style="521" bestFit="1" customWidth="1"/>
    <col min="7162" max="7162" width="19.5703125" style="521" bestFit="1" customWidth="1"/>
    <col min="7163" max="7164" width="14.42578125" style="521" customWidth="1"/>
    <col min="7165" max="7165" width="11.5703125" style="521" bestFit="1" customWidth="1"/>
    <col min="7166" max="7407" width="9.140625" style="521"/>
    <col min="7408" max="7408" width="18.7109375" style="521" customWidth="1"/>
    <col min="7409" max="7409" width="18.42578125" style="521" customWidth="1"/>
    <col min="7410" max="7410" width="19.5703125" style="521" customWidth="1"/>
    <col min="7411" max="7411" width="11.7109375" style="521" bestFit="1" customWidth="1"/>
    <col min="7412" max="7412" width="19.5703125" style="521" bestFit="1" customWidth="1"/>
    <col min="7413" max="7413" width="13" style="521" bestFit="1" customWidth="1"/>
    <col min="7414" max="7414" width="19.5703125" style="521" bestFit="1" customWidth="1"/>
    <col min="7415" max="7415" width="11.85546875" style="521" bestFit="1" customWidth="1"/>
    <col min="7416" max="7416" width="19.5703125" style="521" bestFit="1" customWidth="1"/>
    <col min="7417" max="7417" width="14" style="521" bestFit="1" customWidth="1"/>
    <col min="7418" max="7418" width="19.5703125" style="521" bestFit="1" customWidth="1"/>
    <col min="7419" max="7420" width="14.42578125" style="521" customWidth="1"/>
    <col min="7421" max="7421" width="11.5703125" style="521" bestFit="1" customWidth="1"/>
    <col min="7422" max="7663" width="9.140625" style="521"/>
    <col min="7664" max="7664" width="18.7109375" style="521" customWidth="1"/>
    <col min="7665" max="7665" width="18.42578125" style="521" customWidth="1"/>
    <col min="7666" max="7666" width="19.5703125" style="521" customWidth="1"/>
    <col min="7667" max="7667" width="11.7109375" style="521" bestFit="1" customWidth="1"/>
    <col min="7668" max="7668" width="19.5703125" style="521" bestFit="1" customWidth="1"/>
    <col min="7669" max="7669" width="13" style="521" bestFit="1" customWidth="1"/>
    <col min="7670" max="7670" width="19.5703125" style="521" bestFit="1" customWidth="1"/>
    <col min="7671" max="7671" width="11.85546875" style="521" bestFit="1" customWidth="1"/>
    <col min="7672" max="7672" width="19.5703125" style="521" bestFit="1" customWidth="1"/>
    <col min="7673" max="7673" width="14" style="521" bestFit="1" customWidth="1"/>
    <col min="7674" max="7674" width="19.5703125" style="521" bestFit="1" customWidth="1"/>
    <col min="7675" max="7676" width="14.42578125" style="521" customWidth="1"/>
    <col min="7677" max="7677" width="11.5703125" style="521" bestFit="1" customWidth="1"/>
    <col min="7678" max="7919" width="9.140625" style="521"/>
    <col min="7920" max="7920" width="18.7109375" style="521" customWidth="1"/>
    <col min="7921" max="7921" width="18.42578125" style="521" customWidth="1"/>
    <col min="7922" max="7922" width="19.5703125" style="521" customWidth="1"/>
    <col min="7923" max="7923" width="11.7109375" style="521" bestFit="1" customWidth="1"/>
    <col min="7924" max="7924" width="19.5703125" style="521" bestFit="1" customWidth="1"/>
    <col min="7925" max="7925" width="13" style="521" bestFit="1" customWidth="1"/>
    <col min="7926" max="7926" width="19.5703125" style="521" bestFit="1" customWidth="1"/>
    <col min="7927" max="7927" width="11.85546875" style="521" bestFit="1" customWidth="1"/>
    <col min="7928" max="7928" width="19.5703125" style="521" bestFit="1" customWidth="1"/>
    <col min="7929" max="7929" width="14" style="521" bestFit="1" customWidth="1"/>
    <col min="7930" max="7930" width="19.5703125" style="521" bestFit="1" customWidth="1"/>
    <col min="7931" max="7932" width="14.42578125" style="521" customWidth="1"/>
    <col min="7933" max="7933" width="11.5703125" style="521" bestFit="1" customWidth="1"/>
    <col min="7934" max="8175" width="9.140625" style="521"/>
    <col min="8176" max="8176" width="18.7109375" style="521" customWidth="1"/>
    <col min="8177" max="8177" width="18.42578125" style="521" customWidth="1"/>
    <col min="8178" max="8178" width="19.5703125" style="521" customWidth="1"/>
    <col min="8179" max="8179" width="11.7109375" style="521" bestFit="1" customWidth="1"/>
    <col min="8180" max="8180" width="19.5703125" style="521" bestFit="1" customWidth="1"/>
    <col min="8181" max="8181" width="13" style="521" bestFit="1" customWidth="1"/>
    <col min="8182" max="8182" width="19.5703125" style="521" bestFit="1" customWidth="1"/>
    <col min="8183" max="8183" width="11.85546875" style="521" bestFit="1" customWidth="1"/>
    <col min="8184" max="8184" width="19.5703125" style="521" bestFit="1" customWidth="1"/>
    <col min="8185" max="8185" width="14" style="521" bestFit="1" customWidth="1"/>
    <col min="8186" max="8186" width="19.5703125" style="521" bestFit="1" customWidth="1"/>
    <col min="8187" max="8188" width="14.42578125" style="521" customWidth="1"/>
    <col min="8189" max="8189" width="11.5703125" style="521" bestFit="1" customWidth="1"/>
    <col min="8190" max="8431" width="9.140625" style="521"/>
    <col min="8432" max="8432" width="18.7109375" style="521" customWidth="1"/>
    <col min="8433" max="8433" width="18.42578125" style="521" customWidth="1"/>
    <col min="8434" max="8434" width="19.5703125" style="521" customWidth="1"/>
    <col min="8435" max="8435" width="11.7109375" style="521" bestFit="1" customWidth="1"/>
    <col min="8436" max="8436" width="19.5703125" style="521" bestFit="1" customWidth="1"/>
    <col min="8437" max="8437" width="13" style="521" bestFit="1" customWidth="1"/>
    <col min="8438" max="8438" width="19.5703125" style="521" bestFit="1" customWidth="1"/>
    <col min="8439" max="8439" width="11.85546875" style="521" bestFit="1" customWidth="1"/>
    <col min="8440" max="8440" width="19.5703125" style="521" bestFit="1" customWidth="1"/>
    <col min="8441" max="8441" width="14" style="521" bestFit="1" customWidth="1"/>
    <col min="8442" max="8442" width="19.5703125" style="521" bestFit="1" customWidth="1"/>
    <col min="8443" max="8444" width="14.42578125" style="521" customWidth="1"/>
    <col min="8445" max="8445" width="11.5703125" style="521" bestFit="1" customWidth="1"/>
    <col min="8446" max="8687" width="9.140625" style="521"/>
    <col min="8688" max="8688" width="18.7109375" style="521" customWidth="1"/>
    <col min="8689" max="8689" width="18.42578125" style="521" customWidth="1"/>
    <col min="8690" max="8690" width="19.5703125" style="521" customWidth="1"/>
    <col min="8691" max="8691" width="11.7109375" style="521" bestFit="1" customWidth="1"/>
    <col min="8692" max="8692" width="19.5703125" style="521" bestFit="1" customWidth="1"/>
    <col min="8693" max="8693" width="13" style="521" bestFit="1" customWidth="1"/>
    <col min="8694" max="8694" width="19.5703125" style="521" bestFit="1" customWidth="1"/>
    <col min="8695" max="8695" width="11.85546875" style="521" bestFit="1" customWidth="1"/>
    <col min="8696" max="8696" width="19.5703125" style="521" bestFit="1" customWidth="1"/>
    <col min="8697" max="8697" width="14" style="521" bestFit="1" customWidth="1"/>
    <col min="8698" max="8698" width="19.5703125" style="521" bestFit="1" customWidth="1"/>
    <col min="8699" max="8700" width="14.42578125" style="521" customWidth="1"/>
    <col min="8701" max="8701" width="11.5703125" style="521" bestFit="1" customWidth="1"/>
    <col min="8702" max="8943" width="9.140625" style="521"/>
    <col min="8944" max="8944" width="18.7109375" style="521" customWidth="1"/>
    <col min="8945" max="8945" width="18.42578125" style="521" customWidth="1"/>
    <col min="8946" max="8946" width="19.5703125" style="521" customWidth="1"/>
    <col min="8947" max="8947" width="11.7109375" style="521" bestFit="1" customWidth="1"/>
    <col min="8948" max="8948" width="19.5703125" style="521" bestFit="1" customWidth="1"/>
    <col min="8949" max="8949" width="13" style="521" bestFit="1" customWidth="1"/>
    <col min="8950" max="8950" width="19.5703125" style="521" bestFit="1" customWidth="1"/>
    <col min="8951" max="8951" width="11.85546875" style="521" bestFit="1" customWidth="1"/>
    <col min="8952" max="8952" width="19.5703125" style="521" bestFit="1" customWidth="1"/>
    <col min="8953" max="8953" width="14" style="521" bestFit="1" customWidth="1"/>
    <col min="8954" max="8954" width="19.5703125" style="521" bestFit="1" customWidth="1"/>
    <col min="8955" max="8956" width="14.42578125" style="521" customWidth="1"/>
    <col min="8957" max="8957" width="11.5703125" style="521" bestFit="1" customWidth="1"/>
    <col min="8958" max="9199" width="9.140625" style="521"/>
    <col min="9200" max="9200" width="18.7109375" style="521" customWidth="1"/>
    <col min="9201" max="9201" width="18.42578125" style="521" customWidth="1"/>
    <col min="9202" max="9202" width="19.5703125" style="521" customWidth="1"/>
    <col min="9203" max="9203" width="11.7109375" style="521" bestFit="1" customWidth="1"/>
    <col min="9204" max="9204" width="19.5703125" style="521" bestFit="1" customWidth="1"/>
    <col min="9205" max="9205" width="13" style="521" bestFit="1" customWidth="1"/>
    <col min="9206" max="9206" width="19.5703125" style="521" bestFit="1" customWidth="1"/>
    <col min="9207" max="9207" width="11.85546875" style="521" bestFit="1" customWidth="1"/>
    <col min="9208" max="9208" width="19.5703125" style="521" bestFit="1" customWidth="1"/>
    <col min="9209" max="9209" width="14" style="521" bestFit="1" customWidth="1"/>
    <col min="9210" max="9210" width="19.5703125" style="521" bestFit="1" customWidth="1"/>
    <col min="9211" max="9212" width="14.42578125" style="521" customWidth="1"/>
    <col min="9213" max="9213" width="11.5703125" style="521" bestFit="1" customWidth="1"/>
    <col min="9214" max="9455" width="9.140625" style="521"/>
    <col min="9456" max="9456" width="18.7109375" style="521" customWidth="1"/>
    <col min="9457" max="9457" width="18.42578125" style="521" customWidth="1"/>
    <col min="9458" max="9458" width="19.5703125" style="521" customWidth="1"/>
    <col min="9459" max="9459" width="11.7109375" style="521" bestFit="1" customWidth="1"/>
    <col min="9460" max="9460" width="19.5703125" style="521" bestFit="1" customWidth="1"/>
    <col min="9461" max="9461" width="13" style="521" bestFit="1" customWidth="1"/>
    <col min="9462" max="9462" width="19.5703125" style="521" bestFit="1" customWidth="1"/>
    <col min="9463" max="9463" width="11.85546875" style="521" bestFit="1" customWidth="1"/>
    <col min="9464" max="9464" width="19.5703125" style="521" bestFit="1" customWidth="1"/>
    <col min="9465" max="9465" width="14" style="521" bestFit="1" customWidth="1"/>
    <col min="9466" max="9466" width="19.5703125" style="521" bestFit="1" customWidth="1"/>
    <col min="9467" max="9468" width="14.42578125" style="521" customWidth="1"/>
    <col min="9469" max="9469" width="11.5703125" style="521" bestFit="1" customWidth="1"/>
    <col min="9470" max="9711" width="9.140625" style="521"/>
    <col min="9712" max="9712" width="18.7109375" style="521" customWidth="1"/>
    <col min="9713" max="9713" width="18.42578125" style="521" customWidth="1"/>
    <col min="9714" max="9714" width="19.5703125" style="521" customWidth="1"/>
    <col min="9715" max="9715" width="11.7109375" style="521" bestFit="1" customWidth="1"/>
    <col min="9716" max="9716" width="19.5703125" style="521" bestFit="1" customWidth="1"/>
    <col min="9717" max="9717" width="13" style="521" bestFit="1" customWidth="1"/>
    <col min="9718" max="9718" width="19.5703125" style="521" bestFit="1" customWidth="1"/>
    <col min="9719" max="9719" width="11.85546875" style="521" bestFit="1" customWidth="1"/>
    <col min="9720" max="9720" width="19.5703125" style="521" bestFit="1" customWidth="1"/>
    <col min="9721" max="9721" width="14" style="521" bestFit="1" customWidth="1"/>
    <col min="9722" max="9722" width="19.5703125" style="521" bestFit="1" customWidth="1"/>
    <col min="9723" max="9724" width="14.42578125" style="521" customWidth="1"/>
    <col min="9725" max="9725" width="11.5703125" style="521" bestFit="1" customWidth="1"/>
    <col min="9726" max="9967" width="9.140625" style="521"/>
    <col min="9968" max="9968" width="18.7109375" style="521" customWidth="1"/>
    <col min="9969" max="9969" width="18.42578125" style="521" customWidth="1"/>
    <col min="9970" max="9970" width="19.5703125" style="521" customWidth="1"/>
    <col min="9971" max="9971" width="11.7109375" style="521" bestFit="1" customWidth="1"/>
    <col min="9972" max="9972" width="19.5703125" style="521" bestFit="1" customWidth="1"/>
    <col min="9973" max="9973" width="13" style="521" bestFit="1" customWidth="1"/>
    <col min="9974" max="9974" width="19.5703125" style="521" bestFit="1" customWidth="1"/>
    <col min="9975" max="9975" width="11.85546875" style="521" bestFit="1" customWidth="1"/>
    <col min="9976" max="9976" width="19.5703125" style="521" bestFit="1" customWidth="1"/>
    <col min="9977" max="9977" width="14" style="521" bestFit="1" customWidth="1"/>
    <col min="9978" max="9978" width="19.5703125" style="521" bestFit="1" customWidth="1"/>
    <col min="9979" max="9980" width="14.42578125" style="521" customWidth="1"/>
    <col min="9981" max="9981" width="11.5703125" style="521" bestFit="1" customWidth="1"/>
    <col min="9982" max="10223" width="9.140625" style="521"/>
    <col min="10224" max="10224" width="18.7109375" style="521" customWidth="1"/>
    <col min="10225" max="10225" width="18.42578125" style="521" customWidth="1"/>
    <col min="10226" max="10226" width="19.5703125" style="521" customWidth="1"/>
    <col min="10227" max="10227" width="11.7109375" style="521" bestFit="1" customWidth="1"/>
    <col min="10228" max="10228" width="19.5703125" style="521" bestFit="1" customWidth="1"/>
    <col min="10229" max="10229" width="13" style="521" bestFit="1" customWidth="1"/>
    <col min="10230" max="10230" width="19.5703125" style="521" bestFit="1" customWidth="1"/>
    <col min="10231" max="10231" width="11.85546875" style="521" bestFit="1" customWidth="1"/>
    <col min="10232" max="10232" width="19.5703125" style="521" bestFit="1" customWidth="1"/>
    <col min="10233" max="10233" width="14" style="521" bestFit="1" customWidth="1"/>
    <col min="10234" max="10234" width="19.5703125" style="521" bestFit="1" customWidth="1"/>
    <col min="10235" max="10236" width="14.42578125" style="521" customWidth="1"/>
    <col min="10237" max="10237" width="11.5703125" style="521" bestFit="1" customWidth="1"/>
    <col min="10238" max="10479" width="9.140625" style="521"/>
    <col min="10480" max="10480" width="18.7109375" style="521" customWidth="1"/>
    <col min="10481" max="10481" width="18.42578125" style="521" customWidth="1"/>
    <col min="10482" max="10482" width="19.5703125" style="521" customWidth="1"/>
    <col min="10483" max="10483" width="11.7109375" style="521" bestFit="1" customWidth="1"/>
    <col min="10484" max="10484" width="19.5703125" style="521" bestFit="1" customWidth="1"/>
    <col min="10485" max="10485" width="13" style="521" bestFit="1" customWidth="1"/>
    <col min="10486" max="10486" width="19.5703125" style="521" bestFit="1" customWidth="1"/>
    <col min="10487" max="10487" width="11.85546875" style="521" bestFit="1" customWidth="1"/>
    <col min="10488" max="10488" width="19.5703125" style="521" bestFit="1" customWidth="1"/>
    <col min="10489" max="10489" width="14" style="521" bestFit="1" customWidth="1"/>
    <col min="10490" max="10490" width="19.5703125" style="521" bestFit="1" customWidth="1"/>
    <col min="10491" max="10492" width="14.42578125" style="521" customWidth="1"/>
    <col min="10493" max="10493" width="11.5703125" style="521" bestFit="1" customWidth="1"/>
    <col min="10494" max="10735" width="9.140625" style="521"/>
    <col min="10736" max="10736" width="18.7109375" style="521" customWidth="1"/>
    <col min="10737" max="10737" width="18.42578125" style="521" customWidth="1"/>
    <col min="10738" max="10738" width="19.5703125" style="521" customWidth="1"/>
    <col min="10739" max="10739" width="11.7109375" style="521" bestFit="1" customWidth="1"/>
    <col min="10740" max="10740" width="19.5703125" style="521" bestFit="1" customWidth="1"/>
    <col min="10741" max="10741" width="13" style="521" bestFit="1" customWidth="1"/>
    <col min="10742" max="10742" width="19.5703125" style="521" bestFit="1" customWidth="1"/>
    <col min="10743" max="10743" width="11.85546875" style="521" bestFit="1" customWidth="1"/>
    <col min="10744" max="10744" width="19.5703125" style="521" bestFit="1" customWidth="1"/>
    <col min="10745" max="10745" width="14" style="521" bestFit="1" customWidth="1"/>
    <col min="10746" max="10746" width="19.5703125" style="521" bestFit="1" customWidth="1"/>
    <col min="10747" max="10748" width="14.42578125" style="521" customWidth="1"/>
    <col min="10749" max="10749" width="11.5703125" style="521" bestFit="1" customWidth="1"/>
    <col min="10750" max="10991" width="9.140625" style="521"/>
    <col min="10992" max="10992" width="18.7109375" style="521" customWidth="1"/>
    <col min="10993" max="10993" width="18.42578125" style="521" customWidth="1"/>
    <col min="10994" max="10994" width="19.5703125" style="521" customWidth="1"/>
    <col min="10995" max="10995" width="11.7109375" style="521" bestFit="1" customWidth="1"/>
    <col min="10996" max="10996" width="19.5703125" style="521" bestFit="1" customWidth="1"/>
    <col min="10997" max="10997" width="13" style="521" bestFit="1" customWidth="1"/>
    <col min="10998" max="10998" width="19.5703125" style="521" bestFit="1" customWidth="1"/>
    <col min="10999" max="10999" width="11.85546875" style="521" bestFit="1" customWidth="1"/>
    <col min="11000" max="11000" width="19.5703125" style="521" bestFit="1" customWidth="1"/>
    <col min="11001" max="11001" width="14" style="521" bestFit="1" customWidth="1"/>
    <col min="11002" max="11002" width="19.5703125" style="521" bestFit="1" customWidth="1"/>
    <col min="11003" max="11004" width="14.42578125" style="521" customWidth="1"/>
    <col min="11005" max="11005" width="11.5703125" style="521" bestFit="1" customWidth="1"/>
    <col min="11006" max="11247" width="9.140625" style="521"/>
    <col min="11248" max="11248" width="18.7109375" style="521" customWidth="1"/>
    <col min="11249" max="11249" width="18.42578125" style="521" customWidth="1"/>
    <col min="11250" max="11250" width="19.5703125" style="521" customWidth="1"/>
    <col min="11251" max="11251" width="11.7109375" style="521" bestFit="1" customWidth="1"/>
    <col min="11252" max="11252" width="19.5703125" style="521" bestFit="1" customWidth="1"/>
    <col min="11253" max="11253" width="13" style="521" bestFit="1" customWidth="1"/>
    <col min="11254" max="11254" width="19.5703125" style="521" bestFit="1" customWidth="1"/>
    <col min="11255" max="11255" width="11.85546875" style="521" bestFit="1" customWidth="1"/>
    <col min="11256" max="11256" width="19.5703125" style="521" bestFit="1" customWidth="1"/>
    <col min="11257" max="11257" width="14" style="521" bestFit="1" customWidth="1"/>
    <col min="11258" max="11258" width="19.5703125" style="521" bestFit="1" customWidth="1"/>
    <col min="11259" max="11260" width="14.42578125" style="521" customWidth="1"/>
    <col min="11261" max="11261" width="11.5703125" style="521" bestFit="1" customWidth="1"/>
    <col min="11262" max="11503" width="9.140625" style="521"/>
    <col min="11504" max="11504" width="18.7109375" style="521" customWidth="1"/>
    <col min="11505" max="11505" width="18.42578125" style="521" customWidth="1"/>
    <col min="11506" max="11506" width="19.5703125" style="521" customWidth="1"/>
    <col min="11507" max="11507" width="11.7109375" style="521" bestFit="1" customWidth="1"/>
    <col min="11508" max="11508" width="19.5703125" style="521" bestFit="1" customWidth="1"/>
    <col min="11509" max="11509" width="13" style="521" bestFit="1" customWidth="1"/>
    <col min="11510" max="11510" width="19.5703125" style="521" bestFit="1" customWidth="1"/>
    <col min="11511" max="11511" width="11.85546875" style="521" bestFit="1" customWidth="1"/>
    <col min="11512" max="11512" width="19.5703125" style="521" bestFit="1" customWidth="1"/>
    <col min="11513" max="11513" width="14" style="521" bestFit="1" customWidth="1"/>
    <col min="11514" max="11514" width="19.5703125" style="521" bestFit="1" customWidth="1"/>
    <col min="11515" max="11516" width="14.42578125" style="521" customWidth="1"/>
    <col min="11517" max="11517" width="11.5703125" style="521" bestFit="1" customWidth="1"/>
    <col min="11518" max="11759" width="9.140625" style="521"/>
    <col min="11760" max="11760" width="18.7109375" style="521" customWidth="1"/>
    <col min="11761" max="11761" width="18.42578125" style="521" customWidth="1"/>
    <col min="11762" max="11762" width="19.5703125" style="521" customWidth="1"/>
    <col min="11763" max="11763" width="11.7109375" style="521" bestFit="1" customWidth="1"/>
    <col min="11764" max="11764" width="19.5703125" style="521" bestFit="1" customWidth="1"/>
    <col min="11765" max="11765" width="13" style="521" bestFit="1" customWidth="1"/>
    <col min="11766" max="11766" width="19.5703125" style="521" bestFit="1" customWidth="1"/>
    <col min="11767" max="11767" width="11.85546875" style="521" bestFit="1" customWidth="1"/>
    <col min="11768" max="11768" width="19.5703125" style="521" bestFit="1" customWidth="1"/>
    <col min="11769" max="11769" width="14" style="521" bestFit="1" customWidth="1"/>
    <col min="11770" max="11770" width="19.5703125" style="521" bestFit="1" customWidth="1"/>
    <col min="11771" max="11772" width="14.42578125" style="521" customWidth="1"/>
    <col min="11773" max="11773" width="11.5703125" style="521" bestFit="1" customWidth="1"/>
    <col min="11774" max="12015" width="9.140625" style="521"/>
    <col min="12016" max="12016" width="18.7109375" style="521" customWidth="1"/>
    <col min="12017" max="12017" width="18.42578125" style="521" customWidth="1"/>
    <col min="12018" max="12018" width="19.5703125" style="521" customWidth="1"/>
    <col min="12019" max="12019" width="11.7109375" style="521" bestFit="1" customWidth="1"/>
    <col min="12020" max="12020" width="19.5703125" style="521" bestFit="1" customWidth="1"/>
    <col min="12021" max="12021" width="13" style="521" bestFit="1" customWidth="1"/>
    <col min="12022" max="12022" width="19.5703125" style="521" bestFit="1" customWidth="1"/>
    <col min="12023" max="12023" width="11.85546875" style="521" bestFit="1" customWidth="1"/>
    <col min="12024" max="12024" width="19.5703125" style="521" bestFit="1" customWidth="1"/>
    <col min="12025" max="12025" width="14" style="521" bestFit="1" customWidth="1"/>
    <col min="12026" max="12026" width="19.5703125" style="521" bestFit="1" customWidth="1"/>
    <col min="12027" max="12028" width="14.42578125" style="521" customWidth="1"/>
    <col min="12029" max="12029" width="11.5703125" style="521" bestFit="1" customWidth="1"/>
    <col min="12030" max="12271" width="9.140625" style="521"/>
    <col min="12272" max="12272" width="18.7109375" style="521" customWidth="1"/>
    <col min="12273" max="12273" width="18.42578125" style="521" customWidth="1"/>
    <col min="12274" max="12274" width="19.5703125" style="521" customWidth="1"/>
    <col min="12275" max="12275" width="11.7109375" style="521" bestFit="1" customWidth="1"/>
    <col min="12276" max="12276" width="19.5703125" style="521" bestFit="1" customWidth="1"/>
    <col min="12277" max="12277" width="13" style="521" bestFit="1" customWidth="1"/>
    <col min="12278" max="12278" width="19.5703125" style="521" bestFit="1" customWidth="1"/>
    <col min="12279" max="12279" width="11.85546875" style="521" bestFit="1" customWidth="1"/>
    <col min="12280" max="12280" width="19.5703125" style="521" bestFit="1" customWidth="1"/>
    <col min="12281" max="12281" width="14" style="521" bestFit="1" customWidth="1"/>
    <col min="12282" max="12282" width="19.5703125" style="521" bestFit="1" customWidth="1"/>
    <col min="12283" max="12284" width="14.42578125" style="521" customWidth="1"/>
    <col min="12285" max="12285" width="11.5703125" style="521" bestFit="1" customWidth="1"/>
    <col min="12286" max="12527" width="9.140625" style="521"/>
    <col min="12528" max="12528" width="18.7109375" style="521" customWidth="1"/>
    <col min="12529" max="12529" width="18.42578125" style="521" customWidth="1"/>
    <col min="12530" max="12530" width="19.5703125" style="521" customWidth="1"/>
    <col min="12531" max="12531" width="11.7109375" style="521" bestFit="1" customWidth="1"/>
    <col min="12532" max="12532" width="19.5703125" style="521" bestFit="1" customWidth="1"/>
    <col min="12533" max="12533" width="13" style="521" bestFit="1" customWidth="1"/>
    <col min="12534" max="12534" width="19.5703125" style="521" bestFit="1" customWidth="1"/>
    <col min="12535" max="12535" width="11.85546875" style="521" bestFit="1" customWidth="1"/>
    <col min="12536" max="12536" width="19.5703125" style="521" bestFit="1" customWidth="1"/>
    <col min="12537" max="12537" width="14" style="521" bestFit="1" customWidth="1"/>
    <col min="12538" max="12538" width="19.5703125" style="521" bestFit="1" customWidth="1"/>
    <col min="12539" max="12540" width="14.42578125" style="521" customWidth="1"/>
    <col min="12541" max="12541" width="11.5703125" style="521" bestFit="1" customWidth="1"/>
    <col min="12542" max="12783" width="9.140625" style="521"/>
    <col min="12784" max="12784" width="18.7109375" style="521" customWidth="1"/>
    <col min="12785" max="12785" width="18.42578125" style="521" customWidth="1"/>
    <col min="12786" max="12786" width="19.5703125" style="521" customWidth="1"/>
    <col min="12787" max="12787" width="11.7109375" style="521" bestFit="1" customWidth="1"/>
    <col min="12788" max="12788" width="19.5703125" style="521" bestFit="1" customWidth="1"/>
    <col min="12789" max="12789" width="13" style="521" bestFit="1" customWidth="1"/>
    <col min="12790" max="12790" width="19.5703125" style="521" bestFit="1" customWidth="1"/>
    <col min="12791" max="12791" width="11.85546875" style="521" bestFit="1" customWidth="1"/>
    <col min="12792" max="12792" width="19.5703125" style="521" bestFit="1" customWidth="1"/>
    <col min="12793" max="12793" width="14" style="521" bestFit="1" customWidth="1"/>
    <col min="12794" max="12794" width="19.5703125" style="521" bestFit="1" customWidth="1"/>
    <col min="12795" max="12796" width="14.42578125" style="521" customWidth="1"/>
    <col min="12797" max="12797" width="11.5703125" style="521" bestFit="1" customWidth="1"/>
    <col min="12798" max="13039" width="9.140625" style="521"/>
    <col min="13040" max="13040" width="18.7109375" style="521" customWidth="1"/>
    <col min="13041" max="13041" width="18.42578125" style="521" customWidth="1"/>
    <col min="13042" max="13042" width="19.5703125" style="521" customWidth="1"/>
    <col min="13043" max="13043" width="11.7109375" style="521" bestFit="1" customWidth="1"/>
    <col min="13044" max="13044" width="19.5703125" style="521" bestFit="1" customWidth="1"/>
    <col min="13045" max="13045" width="13" style="521" bestFit="1" customWidth="1"/>
    <col min="13046" max="13046" width="19.5703125" style="521" bestFit="1" customWidth="1"/>
    <col min="13047" max="13047" width="11.85546875" style="521" bestFit="1" customWidth="1"/>
    <col min="13048" max="13048" width="19.5703125" style="521" bestFit="1" customWidth="1"/>
    <col min="13049" max="13049" width="14" style="521" bestFit="1" customWidth="1"/>
    <col min="13050" max="13050" width="19.5703125" style="521" bestFit="1" customWidth="1"/>
    <col min="13051" max="13052" width="14.42578125" style="521" customWidth="1"/>
    <col min="13053" max="13053" width="11.5703125" style="521" bestFit="1" customWidth="1"/>
    <col min="13054" max="13295" width="9.140625" style="521"/>
    <col min="13296" max="13296" width="18.7109375" style="521" customWidth="1"/>
    <col min="13297" max="13297" width="18.42578125" style="521" customWidth="1"/>
    <col min="13298" max="13298" width="19.5703125" style="521" customWidth="1"/>
    <col min="13299" max="13299" width="11.7109375" style="521" bestFit="1" customWidth="1"/>
    <col min="13300" max="13300" width="19.5703125" style="521" bestFit="1" customWidth="1"/>
    <col min="13301" max="13301" width="13" style="521" bestFit="1" customWidth="1"/>
    <col min="13302" max="13302" width="19.5703125" style="521" bestFit="1" customWidth="1"/>
    <col min="13303" max="13303" width="11.85546875" style="521" bestFit="1" customWidth="1"/>
    <col min="13304" max="13304" width="19.5703125" style="521" bestFit="1" customWidth="1"/>
    <col min="13305" max="13305" width="14" style="521" bestFit="1" customWidth="1"/>
    <col min="13306" max="13306" width="19.5703125" style="521" bestFit="1" customWidth="1"/>
    <col min="13307" max="13308" width="14.42578125" style="521" customWidth="1"/>
    <col min="13309" max="13309" width="11.5703125" style="521" bestFit="1" customWidth="1"/>
    <col min="13310" max="13551" width="9.140625" style="521"/>
    <col min="13552" max="13552" width="18.7109375" style="521" customWidth="1"/>
    <col min="13553" max="13553" width="18.42578125" style="521" customWidth="1"/>
    <col min="13554" max="13554" width="19.5703125" style="521" customWidth="1"/>
    <col min="13555" max="13555" width="11.7109375" style="521" bestFit="1" customWidth="1"/>
    <col min="13556" max="13556" width="19.5703125" style="521" bestFit="1" customWidth="1"/>
    <col min="13557" max="13557" width="13" style="521" bestFit="1" customWidth="1"/>
    <col min="13558" max="13558" width="19.5703125" style="521" bestFit="1" customWidth="1"/>
    <col min="13559" max="13559" width="11.85546875" style="521" bestFit="1" customWidth="1"/>
    <col min="13560" max="13560" width="19.5703125" style="521" bestFit="1" customWidth="1"/>
    <col min="13561" max="13561" width="14" style="521" bestFit="1" customWidth="1"/>
    <col min="13562" max="13562" width="19.5703125" style="521" bestFit="1" customWidth="1"/>
    <col min="13563" max="13564" width="14.42578125" style="521" customWidth="1"/>
    <col min="13565" max="13565" width="11.5703125" style="521" bestFit="1" customWidth="1"/>
    <col min="13566" max="13807" width="9.140625" style="521"/>
    <col min="13808" max="13808" width="18.7109375" style="521" customWidth="1"/>
    <col min="13809" max="13809" width="18.42578125" style="521" customWidth="1"/>
    <col min="13810" max="13810" width="19.5703125" style="521" customWidth="1"/>
    <col min="13811" max="13811" width="11.7109375" style="521" bestFit="1" customWidth="1"/>
    <col min="13812" max="13812" width="19.5703125" style="521" bestFit="1" customWidth="1"/>
    <col min="13813" max="13813" width="13" style="521" bestFit="1" customWidth="1"/>
    <col min="13814" max="13814" width="19.5703125" style="521" bestFit="1" customWidth="1"/>
    <col min="13815" max="13815" width="11.85546875" style="521" bestFit="1" customWidth="1"/>
    <col min="13816" max="13816" width="19.5703125" style="521" bestFit="1" customWidth="1"/>
    <col min="13817" max="13817" width="14" style="521" bestFit="1" customWidth="1"/>
    <col min="13818" max="13818" width="19.5703125" style="521" bestFit="1" customWidth="1"/>
    <col min="13819" max="13820" width="14.42578125" style="521" customWidth="1"/>
    <col min="13821" max="13821" width="11.5703125" style="521" bestFit="1" customWidth="1"/>
    <col min="13822" max="14063" width="9.140625" style="521"/>
    <col min="14064" max="14064" width="18.7109375" style="521" customWidth="1"/>
    <col min="14065" max="14065" width="18.42578125" style="521" customWidth="1"/>
    <col min="14066" max="14066" width="19.5703125" style="521" customWidth="1"/>
    <col min="14067" max="14067" width="11.7109375" style="521" bestFit="1" customWidth="1"/>
    <col min="14068" max="14068" width="19.5703125" style="521" bestFit="1" customWidth="1"/>
    <col min="14069" max="14069" width="13" style="521" bestFit="1" customWidth="1"/>
    <col min="14070" max="14070" width="19.5703125" style="521" bestFit="1" customWidth="1"/>
    <col min="14071" max="14071" width="11.85546875" style="521" bestFit="1" customWidth="1"/>
    <col min="14072" max="14072" width="19.5703125" style="521" bestFit="1" customWidth="1"/>
    <col min="14073" max="14073" width="14" style="521" bestFit="1" customWidth="1"/>
    <col min="14074" max="14074" width="19.5703125" style="521" bestFit="1" customWidth="1"/>
    <col min="14075" max="14076" width="14.42578125" style="521" customWidth="1"/>
    <col min="14077" max="14077" width="11.5703125" style="521" bestFit="1" customWidth="1"/>
    <col min="14078" max="14319" width="9.140625" style="521"/>
    <col min="14320" max="14320" width="18.7109375" style="521" customWidth="1"/>
    <col min="14321" max="14321" width="18.42578125" style="521" customWidth="1"/>
    <col min="14322" max="14322" width="19.5703125" style="521" customWidth="1"/>
    <col min="14323" max="14323" width="11.7109375" style="521" bestFit="1" customWidth="1"/>
    <col min="14324" max="14324" width="19.5703125" style="521" bestFit="1" customWidth="1"/>
    <col min="14325" max="14325" width="13" style="521" bestFit="1" customWidth="1"/>
    <col min="14326" max="14326" width="19.5703125" style="521" bestFit="1" customWidth="1"/>
    <col min="14327" max="14327" width="11.85546875" style="521" bestFit="1" customWidth="1"/>
    <col min="14328" max="14328" width="19.5703125" style="521" bestFit="1" customWidth="1"/>
    <col min="14329" max="14329" width="14" style="521" bestFit="1" customWidth="1"/>
    <col min="14330" max="14330" width="19.5703125" style="521" bestFit="1" customWidth="1"/>
    <col min="14331" max="14332" width="14.42578125" style="521" customWidth="1"/>
    <col min="14333" max="14333" width="11.5703125" style="521" bestFit="1" customWidth="1"/>
    <col min="14334" max="14575" width="9.140625" style="521"/>
    <col min="14576" max="14576" width="18.7109375" style="521" customWidth="1"/>
    <col min="14577" max="14577" width="18.42578125" style="521" customWidth="1"/>
    <col min="14578" max="14578" width="19.5703125" style="521" customWidth="1"/>
    <col min="14579" max="14579" width="11.7109375" style="521" bestFit="1" customWidth="1"/>
    <col min="14580" max="14580" width="19.5703125" style="521" bestFit="1" customWidth="1"/>
    <col min="14581" max="14581" width="13" style="521" bestFit="1" customWidth="1"/>
    <col min="14582" max="14582" width="19.5703125" style="521" bestFit="1" customWidth="1"/>
    <col min="14583" max="14583" width="11.85546875" style="521" bestFit="1" customWidth="1"/>
    <col min="14584" max="14584" width="19.5703125" style="521" bestFit="1" customWidth="1"/>
    <col min="14585" max="14585" width="14" style="521" bestFit="1" customWidth="1"/>
    <col min="14586" max="14586" width="19.5703125" style="521" bestFit="1" customWidth="1"/>
    <col min="14587" max="14588" width="14.42578125" style="521" customWidth="1"/>
    <col min="14589" max="14589" width="11.5703125" style="521" bestFit="1" customWidth="1"/>
    <col min="14590" max="14831" width="9.140625" style="521"/>
    <col min="14832" max="14832" width="18.7109375" style="521" customWidth="1"/>
    <col min="14833" max="14833" width="18.42578125" style="521" customWidth="1"/>
    <col min="14834" max="14834" width="19.5703125" style="521" customWidth="1"/>
    <col min="14835" max="14835" width="11.7109375" style="521" bestFit="1" customWidth="1"/>
    <col min="14836" max="14836" width="19.5703125" style="521" bestFit="1" customWidth="1"/>
    <col min="14837" max="14837" width="13" style="521" bestFit="1" customWidth="1"/>
    <col min="14838" max="14838" width="19.5703125" style="521" bestFit="1" customWidth="1"/>
    <col min="14839" max="14839" width="11.85546875" style="521" bestFit="1" customWidth="1"/>
    <col min="14840" max="14840" width="19.5703125" style="521" bestFit="1" customWidth="1"/>
    <col min="14841" max="14841" width="14" style="521" bestFit="1" customWidth="1"/>
    <col min="14842" max="14842" width="19.5703125" style="521" bestFit="1" customWidth="1"/>
    <col min="14843" max="14844" width="14.42578125" style="521" customWidth="1"/>
    <col min="14845" max="14845" width="11.5703125" style="521" bestFit="1" customWidth="1"/>
    <col min="14846" max="15087" width="9.140625" style="521"/>
    <col min="15088" max="15088" width="18.7109375" style="521" customWidth="1"/>
    <col min="15089" max="15089" width="18.42578125" style="521" customWidth="1"/>
    <col min="15090" max="15090" width="19.5703125" style="521" customWidth="1"/>
    <col min="15091" max="15091" width="11.7109375" style="521" bestFit="1" customWidth="1"/>
    <col min="15092" max="15092" width="19.5703125" style="521" bestFit="1" customWidth="1"/>
    <col min="15093" max="15093" width="13" style="521" bestFit="1" customWidth="1"/>
    <col min="15094" max="15094" width="19.5703125" style="521" bestFit="1" customWidth="1"/>
    <col min="15095" max="15095" width="11.85546875" style="521" bestFit="1" customWidth="1"/>
    <col min="15096" max="15096" width="19.5703125" style="521" bestFit="1" customWidth="1"/>
    <col min="15097" max="15097" width="14" style="521" bestFit="1" customWidth="1"/>
    <col min="15098" max="15098" width="19.5703125" style="521" bestFit="1" customWidth="1"/>
    <col min="15099" max="15100" width="14.42578125" style="521" customWidth="1"/>
    <col min="15101" max="15101" width="11.5703125" style="521" bestFit="1" customWidth="1"/>
    <col min="15102" max="15343" width="9.140625" style="521"/>
    <col min="15344" max="15344" width="18.7109375" style="521" customWidth="1"/>
    <col min="15345" max="15345" width="18.42578125" style="521" customWidth="1"/>
    <col min="15346" max="15346" width="19.5703125" style="521" customWidth="1"/>
    <col min="15347" max="15347" width="11.7109375" style="521" bestFit="1" customWidth="1"/>
    <col min="15348" max="15348" width="19.5703125" style="521" bestFit="1" customWidth="1"/>
    <col min="15349" max="15349" width="13" style="521" bestFit="1" customWidth="1"/>
    <col min="15350" max="15350" width="19.5703125" style="521" bestFit="1" customWidth="1"/>
    <col min="15351" max="15351" width="11.85546875" style="521" bestFit="1" customWidth="1"/>
    <col min="15352" max="15352" width="19.5703125" style="521" bestFit="1" customWidth="1"/>
    <col min="15353" max="15353" width="14" style="521" bestFit="1" customWidth="1"/>
    <col min="15354" max="15354" width="19.5703125" style="521" bestFit="1" customWidth="1"/>
    <col min="15355" max="15356" width="14.42578125" style="521" customWidth="1"/>
    <col min="15357" max="15357" width="11.5703125" style="521" bestFit="1" customWidth="1"/>
    <col min="15358" max="15599" width="9.140625" style="521"/>
    <col min="15600" max="15600" width="18.7109375" style="521" customWidth="1"/>
    <col min="15601" max="15601" width="18.42578125" style="521" customWidth="1"/>
    <col min="15602" max="15602" width="19.5703125" style="521" customWidth="1"/>
    <col min="15603" max="15603" width="11.7109375" style="521" bestFit="1" customWidth="1"/>
    <col min="15604" max="15604" width="19.5703125" style="521" bestFit="1" customWidth="1"/>
    <col min="15605" max="15605" width="13" style="521" bestFit="1" customWidth="1"/>
    <col min="15606" max="15606" width="19.5703125" style="521" bestFit="1" customWidth="1"/>
    <col min="15607" max="15607" width="11.85546875" style="521" bestFit="1" customWidth="1"/>
    <col min="15608" max="15608" width="19.5703125" style="521" bestFit="1" customWidth="1"/>
    <col min="15609" max="15609" width="14" style="521" bestFit="1" customWidth="1"/>
    <col min="15610" max="15610" width="19.5703125" style="521" bestFit="1" customWidth="1"/>
    <col min="15611" max="15612" width="14.42578125" style="521" customWidth="1"/>
    <col min="15613" max="15613" width="11.5703125" style="521" bestFit="1" customWidth="1"/>
    <col min="15614" max="15855" width="9.140625" style="521"/>
    <col min="15856" max="15856" width="18.7109375" style="521" customWidth="1"/>
    <col min="15857" max="15857" width="18.42578125" style="521" customWidth="1"/>
    <col min="15858" max="15858" width="19.5703125" style="521" customWidth="1"/>
    <col min="15859" max="15859" width="11.7109375" style="521" bestFit="1" customWidth="1"/>
    <col min="15860" max="15860" width="19.5703125" style="521" bestFit="1" customWidth="1"/>
    <col min="15861" max="15861" width="13" style="521" bestFit="1" customWidth="1"/>
    <col min="15862" max="15862" width="19.5703125" style="521" bestFit="1" customWidth="1"/>
    <col min="15863" max="15863" width="11.85546875" style="521" bestFit="1" customWidth="1"/>
    <col min="15864" max="15864" width="19.5703125" style="521" bestFit="1" customWidth="1"/>
    <col min="15865" max="15865" width="14" style="521" bestFit="1" customWidth="1"/>
    <col min="15866" max="15866" width="19.5703125" style="521" bestFit="1" customWidth="1"/>
    <col min="15867" max="15868" width="14.42578125" style="521" customWidth="1"/>
    <col min="15869" max="15869" width="11.5703125" style="521" bestFit="1" customWidth="1"/>
    <col min="15870" max="16111" width="9.140625" style="521"/>
    <col min="16112" max="16112" width="18.7109375" style="521" customWidth="1"/>
    <col min="16113" max="16113" width="18.42578125" style="521" customWidth="1"/>
    <col min="16114" max="16114" width="19.5703125" style="521" customWidth="1"/>
    <col min="16115" max="16115" width="11.7109375" style="521" bestFit="1" customWidth="1"/>
    <col min="16116" max="16116" width="19.5703125" style="521" bestFit="1" customWidth="1"/>
    <col min="16117" max="16117" width="13" style="521" bestFit="1" customWidth="1"/>
    <col min="16118" max="16118" width="19.5703125" style="521" bestFit="1" customWidth="1"/>
    <col min="16119" max="16119" width="11.85546875" style="521" bestFit="1" customWidth="1"/>
    <col min="16120" max="16120" width="19.5703125" style="521" bestFit="1" customWidth="1"/>
    <col min="16121" max="16121" width="14" style="521" bestFit="1" customWidth="1"/>
    <col min="16122" max="16122" width="19.5703125" style="521" bestFit="1" customWidth="1"/>
    <col min="16123" max="16124" width="14.42578125" style="521" customWidth="1"/>
    <col min="16125" max="16125" width="11.5703125" style="521" bestFit="1" customWidth="1"/>
    <col min="16126" max="16384" width="9.140625" style="521"/>
  </cols>
  <sheetData>
    <row r="1" spans="1:18">
      <c r="A1" s="2644" t="s">
        <v>685</v>
      </c>
      <c r="B1" s="2644"/>
      <c r="C1" s="2644"/>
      <c r="D1" s="2644"/>
      <c r="E1" s="2644"/>
      <c r="F1" s="2644"/>
      <c r="G1" s="2644"/>
      <c r="H1" s="2644"/>
      <c r="I1" s="2644"/>
    </row>
    <row r="2" spans="1:18">
      <c r="A2" s="2645" t="s">
        <v>126</v>
      </c>
      <c r="B2" s="2645"/>
      <c r="C2" s="2645"/>
      <c r="D2" s="2645"/>
      <c r="E2" s="2645"/>
      <c r="F2" s="2645"/>
      <c r="G2" s="2645"/>
      <c r="H2" s="2645"/>
      <c r="I2" s="2645"/>
    </row>
    <row r="3" spans="1:18" ht="16.5" thickBot="1">
      <c r="I3" s="647" t="s">
        <v>52</v>
      </c>
      <c r="K3"/>
      <c r="L3"/>
      <c r="M3"/>
      <c r="N3"/>
      <c r="O3"/>
      <c r="P3"/>
      <c r="Q3"/>
      <c r="R3"/>
    </row>
    <row r="4" spans="1:18" ht="16.5" thickTop="1">
      <c r="A4" s="646"/>
      <c r="B4" s="2673" t="s">
        <v>684</v>
      </c>
      <c r="C4" s="2674"/>
      <c r="D4" s="2674"/>
      <c r="E4" s="2675"/>
      <c r="F4" s="2674" t="s">
        <v>683</v>
      </c>
      <c r="G4" s="2674"/>
      <c r="H4" s="2674"/>
      <c r="I4" s="2676"/>
      <c r="K4"/>
      <c r="L4"/>
      <c r="M4"/>
      <c r="N4"/>
      <c r="O4"/>
      <c r="P4"/>
      <c r="Q4"/>
      <c r="R4"/>
    </row>
    <row r="5" spans="1:18" ht="15" customHeight="1">
      <c r="A5" s="2655" t="s">
        <v>666</v>
      </c>
      <c r="B5" s="2657" t="s">
        <v>44</v>
      </c>
      <c r="C5" s="2658"/>
      <c r="D5" s="2659" t="s">
        <v>56</v>
      </c>
      <c r="E5" s="2660"/>
      <c r="F5" s="2653" t="s">
        <v>44</v>
      </c>
      <c r="G5" s="2654"/>
      <c r="H5" s="2659" t="s">
        <v>56</v>
      </c>
      <c r="I5" s="2663"/>
      <c r="K5"/>
      <c r="L5"/>
      <c r="M5"/>
      <c r="N5"/>
      <c r="O5"/>
      <c r="P5"/>
      <c r="Q5"/>
      <c r="R5"/>
    </row>
    <row r="6" spans="1:18" ht="31.5">
      <c r="A6" s="2656"/>
      <c r="B6" s="615" t="s">
        <v>2</v>
      </c>
      <c r="C6" s="615" t="s">
        <v>680</v>
      </c>
      <c r="D6" s="644" t="s">
        <v>2</v>
      </c>
      <c r="E6" s="644" t="s">
        <v>680</v>
      </c>
      <c r="F6" s="643" t="s">
        <v>2</v>
      </c>
      <c r="G6" s="616" t="s">
        <v>680</v>
      </c>
      <c r="H6" s="615" t="s">
        <v>2</v>
      </c>
      <c r="I6" s="642" t="s">
        <v>680</v>
      </c>
      <c r="K6"/>
      <c r="L6"/>
      <c r="M6"/>
      <c r="N6"/>
      <c r="O6"/>
      <c r="P6"/>
      <c r="Q6"/>
      <c r="R6"/>
    </row>
    <row r="7" spans="1:18">
      <c r="A7" s="536" t="s">
        <v>664</v>
      </c>
      <c r="B7" s="638">
        <v>0</v>
      </c>
      <c r="C7" s="641">
        <v>0</v>
      </c>
      <c r="D7" s="640">
        <v>0</v>
      </c>
      <c r="E7" s="639">
        <v>0</v>
      </c>
      <c r="F7" s="627">
        <v>0</v>
      </c>
      <c r="G7" s="634">
        <v>0</v>
      </c>
      <c r="H7" s="638">
        <v>0</v>
      </c>
      <c r="I7" s="625">
        <v>0</v>
      </c>
      <c r="K7"/>
      <c r="L7"/>
      <c r="M7"/>
      <c r="N7"/>
      <c r="O7"/>
      <c r="P7"/>
      <c r="Q7"/>
      <c r="R7"/>
    </row>
    <row r="8" spans="1:18">
      <c r="A8" s="536" t="s">
        <v>663</v>
      </c>
      <c r="B8" s="635">
        <v>0</v>
      </c>
      <c r="C8" s="637">
        <v>0</v>
      </c>
      <c r="D8" s="635">
        <v>0</v>
      </c>
      <c r="E8" s="637">
        <v>0</v>
      </c>
      <c r="F8" s="627">
        <v>0</v>
      </c>
      <c r="G8" s="636">
        <v>0</v>
      </c>
      <c r="H8" s="635">
        <v>0</v>
      </c>
      <c r="I8" s="625">
        <v>0</v>
      </c>
      <c r="K8"/>
      <c r="L8"/>
      <c r="M8"/>
      <c r="N8"/>
      <c r="O8"/>
      <c r="P8"/>
      <c r="Q8"/>
      <c r="R8"/>
    </row>
    <row r="9" spans="1:18">
      <c r="A9" s="536" t="s">
        <v>662</v>
      </c>
      <c r="B9" s="633">
        <v>0</v>
      </c>
      <c r="C9" s="626">
        <v>0</v>
      </c>
      <c r="D9" s="633">
        <v>0</v>
      </c>
      <c r="E9" s="626">
        <v>0</v>
      </c>
      <c r="F9" s="627">
        <v>0</v>
      </c>
      <c r="G9" s="634">
        <v>0</v>
      </c>
      <c r="H9" s="635">
        <v>0</v>
      </c>
      <c r="I9" s="625">
        <v>0</v>
      </c>
      <c r="K9"/>
      <c r="L9"/>
      <c r="M9"/>
      <c r="N9"/>
      <c r="O9"/>
      <c r="P9"/>
      <c r="Q9"/>
      <c r="R9"/>
    </row>
    <row r="10" spans="1:18">
      <c r="A10" s="536" t="s">
        <v>661</v>
      </c>
      <c r="B10" s="633">
        <v>0</v>
      </c>
      <c r="C10" s="626">
        <v>0</v>
      </c>
      <c r="D10" s="633">
        <v>0</v>
      </c>
      <c r="E10" s="626">
        <v>0</v>
      </c>
      <c r="F10" s="627">
        <v>0</v>
      </c>
      <c r="G10" s="634">
        <v>0</v>
      </c>
      <c r="H10" s="634">
        <v>0</v>
      </c>
      <c r="I10" s="625">
        <v>0</v>
      </c>
      <c r="K10"/>
      <c r="L10"/>
      <c r="M10"/>
      <c r="N10"/>
      <c r="O10"/>
      <c r="P10"/>
      <c r="Q10"/>
      <c r="R10"/>
    </row>
    <row r="11" spans="1:18">
      <c r="A11" s="536" t="s">
        <v>660</v>
      </c>
      <c r="B11" s="633">
        <v>0</v>
      </c>
      <c r="C11" s="626">
        <v>0</v>
      </c>
      <c r="D11" s="633">
        <v>0</v>
      </c>
      <c r="E11" s="626">
        <v>0</v>
      </c>
      <c r="F11" s="634">
        <v>0</v>
      </c>
      <c r="G11" s="634">
        <v>0</v>
      </c>
      <c r="H11" s="634">
        <v>0</v>
      </c>
      <c r="I11" s="625">
        <v>0</v>
      </c>
      <c r="K11"/>
      <c r="L11"/>
      <c r="M11"/>
      <c r="N11"/>
      <c r="O11"/>
      <c r="P11"/>
      <c r="Q11"/>
      <c r="R11"/>
    </row>
    <row r="12" spans="1:18">
      <c r="A12" s="536" t="s">
        <v>659</v>
      </c>
      <c r="B12" s="633">
        <v>0</v>
      </c>
      <c r="C12" s="626">
        <v>0</v>
      </c>
      <c r="D12" s="633"/>
      <c r="E12" s="626"/>
      <c r="F12" s="627">
        <v>0</v>
      </c>
      <c r="G12" s="634">
        <v>0</v>
      </c>
      <c r="H12" s="632"/>
      <c r="I12" s="625"/>
      <c r="K12"/>
      <c r="L12"/>
      <c r="M12"/>
      <c r="N12"/>
      <c r="O12"/>
      <c r="P12"/>
      <c r="Q12"/>
      <c r="R12"/>
    </row>
    <row r="13" spans="1:18">
      <c r="A13" s="536" t="s">
        <v>658</v>
      </c>
      <c r="B13" s="633">
        <v>0</v>
      </c>
      <c r="C13" s="626">
        <v>0</v>
      </c>
      <c r="D13" s="633"/>
      <c r="E13" s="626"/>
      <c r="F13" s="627">
        <v>0</v>
      </c>
      <c r="G13" s="634">
        <v>0</v>
      </c>
      <c r="H13" s="632"/>
      <c r="I13" s="625"/>
      <c r="K13"/>
      <c r="L13"/>
      <c r="M13"/>
      <c r="N13"/>
      <c r="O13"/>
      <c r="P13"/>
      <c r="Q13"/>
      <c r="R13"/>
    </row>
    <row r="14" spans="1:18">
      <c r="A14" s="536" t="s">
        <v>657</v>
      </c>
      <c r="B14" s="633">
        <v>0</v>
      </c>
      <c r="C14" s="626">
        <v>0</v>
      </c>
      <c r="D14" s="633"/>
      <c r="E14" s="626"/>
      <c r="F14" s="627">
        <v>0</v>
      </c>
      <c r="G14" s="634">
        <v>0</v>
      </c>
      <c r="H14" s="632"/>
      <c r="I14" s="625"/>
      <c r="K14"/>
      <c r="L14"/>
      <c r="M14"/>
      <c r="N14"/>
      <c r="O14"/>
      <c r="P14"/>
      <c r="Q14"/>
      <c r="R14"/>
    </row>
    <row r="15" spans="1:18">
      <c r="A15" s="536" t="s">
        <v>656</v>
      </c>
      <c r="B15" s="633">
        <v>0</v>
      </c>
      <c r="C15" s="626">
        <v>0</v>
      </c>
      <c r="D15" s="626"/>
      <c r="E15" s="628"/>
      <c r="F15" s="627">
        <v>0</v>
      </c>
      <c r="G15" s="627">
        <v>0</v>
      </c>
      <c r="H15" s="632"/>
      <c r="I15" s="625"/>
      <c r="K15"/>
      <c r="L15" s="605"/>
      <c r="M15"/>
      <c r="N15"/>
      <c r="O15"/>
      <c r="P15"/>
      <c r="Q15"/>
      <c r="R15"/>
    </row>
    <row r="16" spans="1:18">
      <c r="A16" s="536" t="s">
        <v>655</v>
      </c>
      <c r="B16" s="633">
        <v>0</v>
      </c>
      <c r="C16" s="626">
        <v>0</v>
      </c>
      <c r="D16" s="626"/>
      <c r="E16" s="628"/>
      <c r="F16" s="627">
        <v>0</v>
      </c>
      <c r="G16" s="627">
        <v>0</v>
      </c>
      <c r="H16" s="632"/>
      <c r="I16" s="625"/>
      <c r="K16"/>
      <c r="L16"/>
      <c r="M16"/>
      <c r="N16"/>
      <c r="O16"/>
      <c r="P16"/>
      <c r="Q16"/>
      <c r="R16"/>
    </row>
    <row r="17" spans="1:18">
      <c r="A17" s="536" t="s">
        <v>654</v>
      </c>
      <c r="B17" s="630">
        <v>0</v>
      </c>
      <c r="C17" s="626">
        <v>0</v>
      </c>
      <c r="D17" s="632"/>
      <c r="E17" s="628"/>
      <c r="F17" s="627">
        <v>0</v>
      </c>
      <c r="G17" s="627">
        <v>0</v>
      </c>
      <c r="H17" s="626"/>
      <c r="I17" s="625"/>
      <c r="K17"/>
      <c r="L17" s="631"/>
      <c r="M17"/>
      <c r="N17"/>
      <c r="O17"/>
      <c r="P17"/>
      <c r="Q17"/>
      <c r="R17"/>
    </row>
    <row r="18" spans="1:18">
      <c r="A18" s="535" t="s">
        <v>653</v>
      </c>
      <c r="B18" s="630">
        <v>0</v>
      </c>
      <c r="C18" s="626">
        <v>0</v>
      </c>
      <c r="D18" s="629"/>
      <c r="E18" s="628"/>
      <c r="F18" s="627">
        <v>0</v>
      </c>
      <c r="G18" s="627">
        <v>0</v>
      </c>
      <c r="H18" s="626"/>
      <c r="I18" s="625"/>
      <c r="K18"/>
      <c r="L18" s="624"/>
      <c r="M18"/>
      <c r="N18"/>
      <c r="O18"/>
      <c r="P18"/>
      <c r="Q18"/>
      <c r="R18"/>
    </row>
    <row r="19" spans="1:18">
      <c r="A19" s="599" t="s">
        <v>406</v>
      </c>
      <c r="B19" s="622">
        <f>SUM(B7:B18)</f>
        <v>0</v>
      </c>
      <c r="C19" s="623">
        <v>0</v>
      </c>
      <c r="D19" s="622">
        <f>SUM(D7:D18)</f>
        <v>0</v>
      </c>
      <c r="E19" s="621"/>
      <c r="F19" s="619">
        <f>SUM(F7:F18)</f>
        <v>0</v>
      </c>
      <c r="G19" s="620"/>
      <c r="H19" s="619">
        <f>SUM(H7:H18)</f>
        <v>0</v>
      </c>
      <c r="I19" s="594">
        <v>0</v>
      </c>
      <c r="K19"/>
      <c r="L19" s="618"/>
      <c r="M19"/>
      <c r="N19"/>
      <c r="O19"/>
      <c r="P19"/>
      <c r="Q19"/>
      <c r="R19"/>
    </row>
    <row r="20" spans="1:18" ht="15.75" customHeight="1">
      <c r="A20" s="617"/>
      <c r="B20" s="2677" t="s">
        <v>682</v>
      </c>
      <c r="C20" s="2678"/>
      <c r="D20" s="2678"/>
      <c r="E20" s="2679"/>
      <c r="F20" s="2661" t="s">
        <v>681</v>
      </c>
      <c r="G20" s="2661"/>
      <c r="H20" s="2661"/>
      <c r="I20" s="2662"/>
      <c r="K20"/>
      <c r="L20"/>
      <c r="M20"/>
      <c r="N20"/>
      <c r="O20"/>
      <c r="P20"/>
      <c r="Q20"/>
      <c r="R20"/>
    </row>
    <row r="21" spans="1:18">
      <c r="A21" s="2655" t="s">
        <v>666</v>
      </c>
      <c r="B21" s="2659" t="s">
        <v>44</v>
      </c>
      <c r="C21" s="2660"/>
      <c r="D21" s="2658" t="s">
        <v>56</v>
      </c>
      <c r="E21" s="2660"/>
      <c r="F21" s="2658" t="s">
        <v>44</v>
      </c>
      <c r="G21" s="2660"/>
      <c r="H21" s="2658" t="s">
        <v>56</v>
      </c>
      <c r="I21" s="2663"/>
      <c r="K21"/>
      <c r="L21"/>
      <c r="M21"/>
      <c r="N21"/>
      <c r="O21"/>
      <c r="P21"/>
      <c r="Q21"/>
      <c r="R21"/>
    </row>
    <row r="22" spans="1:18" ht="31.5">
      <c r="A22" s="2656"/>
      <c r="B22" s="615" t="s">
        <v>2</v>
      </c>
      <c r="C22" s="615" t="s">
        <v>680</v>
      </c>
      <c r="D22" s="615" t="s">
        <v>2</v>
      </c>
      <c r="E22" s="616" t="s">
        <v>680</v>
      </c>
      <c r="F22" s="616" t="s">
        <v>2</v>
      </c>
      <c r="G22" s="616" t="s">
        <v>680</v>
      </c>
      <c r="H22" s="615" t="s">
        <v>2</v>
      </c>
      <c r="I22" s="614" t="s">
        <v>680</v>
      </c>
      <c r="K22"/>
      <c r="L22"/>
      <c r="M22"/>
      <c r="N22"/>
      <c r="O22"/>
      <c r="P22"/>
      <c r="Q22"/>
      <c r="R22"/>
    </row>
    <row r="23" spans="1:18">
      <c r="A23" s="536" t="s">
        <v>664</v>
      </c>
      <c r="B23" s="604">
        <v>700</v>
      </c>
      <c r="C23" s="613">
        <v>1.53</v>
      </c>
      <c r="D23" s="612">
        <v>0</v>
      </c>
      <c r="E23" s="611">
        <v>0</v>
      </c>
      <c r="F23" s="608">
        <v>0</v>
      </c>
      <c r="G23" s="607">
        <v>0</v>
      </c>
      <c r="H23" s="607">
        <v>0</v>
      </c>
      <c r="I23" s="606">
        <v>0</v>
      </c>
      <c r="K23"/>
      <c r="L23"/>
      <c r="M23"/>
      <c r="N23"/>
      <c r="O23"/>
      <c r="P23"/>
      <c r="Q23"/>
      <c r="R23"/>
    </row>
    <row r="24" spans="1:18">
      <c r="A24" s="536" t="s">
        <v>663</v>
      </c>
      <c r="B24" s="604">
        <v>5000</v>
      </c>
      <c r="C24" s="601">
        <v>1.4948999999999999</v>
      </c>
      <c r="D24" s="609">
        <v>0</v>
      </c>
      <c r="E24" s="602">
        <v>0</v>
      </c>
      <c r="F24" s="608">
        <v>0</v>
      </c>
      <c r="G24" s="607">
        <v>0</v>
      </c>
      <c r="H24" s="607">
        <v>0</v>
      </c>
      <c r="I24" s="606">
        <v>0</v>
      </c>
      <c r="K24"/>
      <c r="L24"/>
      <c r="M24"/>
      <c r="N24"/>
      <c r="O24"/>
      <c r="P24"/>
      <c r="Q24"/>
      <c r="R24"/>
    </row>
    <row r="25" spans="1:18">
      <c r="A25" s="536" t="s">
        <v>662</v>
      </c>
      <c r="B25" s="604">
        <v>10000</v>
      </c>
      <c r="C25" s="601">
        <v>0.33600000000000002</v>
      </c>
      <c r="D25" s="609">
        <v>0</v>
      </c>
      <c r="E25" s="602">
        <v>0</v>
      </c>
      <c r="F25" s="603">
        <v>0</v>
      </c>
      <c r="G25" s="607">
        <v>0</v>
      </c>
      <c r="H25" s="607">
        <v>38550</v>
      </c>
      <c r="I25" s="610">
        <v>4.6002792477302208</v>
      </c>
      <c r="K25"/>
      <c r="L25"/>
      <c r="M25"/>
      <c r="N25"/>
      <c r="O25"/>
      <c r="P25"/>
      <c r="Q25"/>
      <c r="R25"/>
    </row>
    <row r="26" spans="1:18">
      <c r="A26" s="536" t="s">
        <v>661</v>
      </c>
      <c r="B26" s="604">
        <v>5000</v>
      </c>
      <c r="C26" s="601">
        <v>0.60519999999999996</v>
      </c>
      <c r="D26" s="609">
        <v>0</v>
      </c>
      <c r="E26" s="602">
        <v>0</v>
      </c>
      <c r="F26" s="608">
        <v>0</v>
      </c>
      <c r="G26" s="607">
        <v>0</v>
      </c>
      <c r="H26" s="607">
        <v>0</v>
      </c>
      <c r="I26" s="606">
        <v>0</v>
      </c>
      <c r="K26"/>
      <c r="L26"/>
      <c r="M26"/>
      <c r="N26"/>
      <c r="O26"/>
      <c r="P26"/>
      <c r="Q26"/>
      <c r="R26"/>
    </row>
    <row r="27" spans="1:18">
      <c r="A27" s="536" t="s">
        <v>660</v>
      </c>
      <c r="B27" s="604">
        <v>0</v>
      </c>
      <c r="C27" s="601">
        <v>0</v>
      </c>
      <c r="D27" s="601">
        <v>0</v>
      </c>
      <c r="E27" s="602">
        <v>0</v>
      </c>
      <c r="F27" s="608">
        <v>0</v>
      </c>
      <c r="G27" s="607">
        <v>0</v>
      </c>
      <c r="H27" s="607">
        <v>0</v>
      </c>
      <c r="I27" s="606">
        <v>0</v>
      </c>
      <c r="K27"/>
      <c r="L27"/>
      <c r="M27"/>
      <c r="N27"/>
      <c r="O27"/>
      <c r="P27"/>
      <c r="Q27"/>
      <c r="R27"/>
    </row>
    <row r="28" spans="1:18">
      <c r="A28" s="536" t="s">
        <v>659</v>
      </c>
      <c r="B28" s="604">
        <v>0</v>
      </c>
      <c r="C28" s="601">
        <v>0</v>
      </c>
      <c r="D28" s="601"/>
      <c r="E28" s="602"/>
      <c r="F28" s="608">
        <v>0</v>
      </c>
      <c r="G28" s="607">
        <v>0</v>
      </c>
      <c r="H28" s="607"/>
      <c r="I28" s="606"/>
      <c r="K28"/>
      <c r="L28"/>
      <c r="M28"/>
      <c r="N28"/>
      <c r="O28"/>
      <c r="P28"/>
      <c r="Q28"/>
      <c r="R28"/>
    </row>
    <row r="29" spans="1:18">
      <c r="A29" s="536" t="s">
        <v>658</v>
      </c>
      <c r="B29" s="604">
        <v>0</v>
      </c>
      <c r="C29" s="601">
        <v>0</v>
      </c>
      <c r="D29" s="601"/>
      <c r="E29" s="602"/>
      <c r="F29" s="603">
        <v>17430</v>
      </c>
      <c r="G29" s="601">
        <v>5.1816000000000004</v>
      </c>
      <c r="H29" s="603"/>
      <c r="I29" s="600"/>
      <c r="K29"/>
      <c r="L29"/>
      <c r="M29"/>
      <c r="N29"/>
      <c r="O29"/>
      <c r="P29"/>
      <c r="Q29"/>
      <c r="R29"/>
    </row>
    <row r="30" spans="1:18">
      <c r="A30" s="536" t="s">
        <v>657</v>
      </c>
      <c r="B30" s="604">
        <v>0</v>
      </c>
      <c r="C30" s="601">
        <v>0</v>
      </c>
      <c r="D30" s="601"/>
      <c r="E30" s="602"/>
      <c r="F30" s="603">
        <v>2100</v>
      </c>
      <c r="G30" s="602">
        <v>5.0362999999999998</v>
      </c>
      <c r="H30" s="601"/>
      <c r="I30" s="600"/>
      <c r="K30"/>
      <c r="L30"/>
      <c r="M30"/>
      <c r="N30"/>
      <c r="O30"/>
      <c r="P30"/>
      <c r="Q30"/>
      <c r="R30"/>
    </row>
    <row r="31" spans="1:18">
      <c r="A31" s="536" t="s">
        <v>656</v>
      </c>
      <c r="B31" s="604">
        <v>0</v>
      </c>
      <c r="C31" s="601">
        <v>0</v>
      </c>
      <c r="D31" s="601"/>
      <c r="E31" s="602"/>
      <c r="F31" s="603">
        <v>16000</v>
      </c>
      <c r="G31" s="602">
        <v>5.2198000000000002</v>
      </c>
      <c r="H31" s="601"/>
      <c r="I31" s="600"/>
      <c r="K31"/>
      <c r="L31"/>
      <c r="M31"/>
      <c r="N31"/>
      <c r="O31"/>
      <c r="P31"/>
      <c r="Q31"/>
      <c r="R31"/>
    </row>
    <row r="32" spans="1:18">
      <c r="A32" s="536" t="s">
        <v>655</v>
      </c>
      <c r="B32" s="604">
        <v>0</v>
      </c>
      <c r="C32" s="601">
        <v>0</v>
      </c>
      <c r="D32" s="601"/>
      <c r="E32" s="602"/>
      <c r="F32" s="603">
        <v>60920</v>
      </c>
      <c r="G32" s="602">
        <v>5.1041149868680229</v>
      </c>
      <c r="H32" s="601"/>
      <c r="I32" s="600"/>
      <c r="K32" s="605"/>
      <c r="L32"/>
      <c r="M32"/>
      <c r="N32"/>
      <c r="O32"/>
      <c r="P32"/>
      <c r="Q32"/>
      <c r="R32"/>
    </row>
    <row r="33" spans="1:18">
      <c r="A33" s="536" t="s">
        <v>654</v>
      </c>
      <c r="B33" s="604">
        <v>0</v>
      </c>
      <c r="C33" s="601">
        <v>0</v>
      </c>
      <c r="D33" s="601"/>
      <c r="E33" s="602"/>
      <c r="F33" s="603">
        <v>39140</v>
      </c>
      <c r="G33" s="602">
        <v>5.1640379662749103</v>
      </c>
      <c r="H33" s="601"/>
      <c r="I33" s="600"/>
      <c r="K33"/>
      <c r="L33"/>
      <c r="M33"/>
      <c r="N33"/>
      <c r="O33"/>
      <c r="P33"/>
      <c r="Q33"/>
      <c r="R33"/>
    </row>
    <row r="34" spans="1:18">
      <c r="A34" s="535" t="s">
        <v>653</v>
      </c>
      <c r="B34" s="604">
        <v>0</v>
      </c>
      <c r="C34" s="601">
        <v>0</v>
      </c>
      <c r="D34" s="601"/>
      <c r="E34" s="602"/>
      <c r="F34" s="603">
        <v>26870</v>
      </c>
      <c r="G34" s="602">
        <v>5.0846669519910677</v>
      </c>
      <c r="H34" s="601"/>
      <c r="I34" s="600"/>
      <c r="K34"/>
      <c r="L34"/>
      <c r="M34"/>
      <c r="N34"/>
      <c r="O34"/>
      <c r="P34"/>
      <c r="Q34"/>
      <c r="R34"/>
    </row>
    <row r="35" spans="1:18">
      <c r="A35" s="599" t="s">
        <v>406</v>
      </c>
      <c r="B35" s="574">
        <f>SUM(B23:B34)</f>
        <v>20700</v>
      </c>
      <c r="C35" s="598">
        <v>0.72</v>
      </c>
      <c r="D35" s="598">
        <f>SUM(D23:D34)</f>
        <v>0</v>
      </c>
      <c r="E35" s="597"/>
      <c r="F35" s="596">
        <f>SUM(F23:F34)</f>
        <v>162460</v>
      </c>
      <c r="G35" s="595">
        <v>5.1341724670688178</v>
      </c>
      <c r="H35" s="574">
        <f>SUM(H23:H34)</f>
        <v>38550</v>
      </c>
      <c r="I35" s="594"/>
      <c r="K35"/>
      <c r="L35"/>
      <c r="M35"/>
      <c r="N35"/>
      <c r="O35"/>
      <c r="P35"/>
      <c r="Q35"/>
      <c r="R35"/>
    </row>
    <row r="36" spans="1:18" ht="19.5" customHeight="1">
      <c r="A36" s="2638" t="s">
        <v>666</v>
      </c>
      <c r="B36" s="2651" t="s">
        <v>679</v>
      </c>
      <c r="C36" s="2651"/>
      <c r="D36" s="2651"/>
      <c r="E36" s="2651"/>
      <c r="F36" s="2651" t="s">
        <v>678</v>
      </c>
      <c r="G36" s="2651"/>
      <c r="H36" s="2651"/>
      <c r="I36" s="2652"/>
      <c r="K36"/>
      <c r="L36"/>
      <c r="M36"/>
      <c r="N36"/>
      <c r="O36"/>
      <c r="P36"/>
      <c r="Q36"/>
      <c r="R36"/>
    </row>
    <row r="37" spans="1:18" ht="15" customHeight="1">
      <c r="A37" s="2649"/>
      <c r="B37" s="2680" t="s">
        <v>44</v>
      </c>
      <c r="C37" s="2681"/>
      <c r="D37" s="2682" t="s">
        <v>56</v>
      </c>
      <c r="E37" s="2681"/>
      <c r="F37" s="2680" t="s">
        <v>44</v>
      </c>
      <c r="G37" s="2681"/>
      <c r="H37" s="2682" t="s">
        <v>56</v>
      </c>
      <c r="I37" s="2683"/>
      <c r="L37" s="524"/>
    </row>
    <row r="38" spans="1:18" ht="31.5">
      <c r="A38" s="2650"/>
      <c r="B38" s="566" t="s">
        <v>2</v>
      </c>
      <c r="C38" s="570" t="s">
        <v>668</v>
      </c>
      <c r="D38" s="566" t="s">
        <v>2</v>
      </c>
      <c r="E38" s="570" t="s">
        <v>668</v>
      </c>
      <c r="F38" s="566" t="s">
        <v>2</v>
      </c>
      <c r="G38" s="570" t="s">
        <v>668</v>
      </c>
      <c r="H38" s="566" t="s">
        <v>2</v>
      </c>
      <c r="I38" s="565" t="s">
        <v>668</v>
      </c>
    </row>
    <row r="39" spans="1:18">
      <c r="A39" s="541" t="s">
        <v>664</v>
      </c>
      <c r="B39" s="577">
        <v>26950</v>
      </c>
      <c r="C39" s="593">
        <v>3.6551</v>
      </c>
      <c r="D39" s="592">
        <v>0</v>
      </c>
      <c r="E39" s="576">
        <v>0</v>
      </c>
      <c r="F39" s="577">
        <v>23850</v>
      </c>
      <c r="G39" s="581">
        <v>3.4554</v>
      </c>
      <c r="H39" s="591">
        <v>0</v>
      </c>
      <c r="I39" s="584">
        <v>0</v>
      </c>
    </row>
    <row r="40" spans="1:18">
      <c r="A40" s="536" t="s">
        <v>663</v>
      </c>
      <c r="B40" s="581">
        <v>0</v>
      </c>
      <c r="C40" s="581">
        <v>0</v>
      </c>
      <c r="D40" s="576">
        <v>0</v>
      </c>
      <c r="E40" s="576">
        <v>0</v>
      </c>
      <c r="F40" s="581">
        <v>0</v>
      </c>
      <c r="G40" s="581">
        <v>0</v>
      </c>
      <c r="H40" s="576">
        <v>0</v>
      </c>
      <c r="I40" s="589">
        <v>0</v>
      </c>
    </row>
    <row r="41" spans="1:18">
      <c r="A41" s="536" t="s">
        <v>675</v>
      </c>
      <c r="B41" s="577">
        <v>0</v>
      </c>
      <c r="C41" s="577">
        <v>0</v>
      </c>
      <c r="D41" s="576">
        <v>0</v>
      </c>
      <c r="E41" s="576">
        <v>0</v>
      </c>
      <c r="F41" s="577">
        <v>0</v>
      </c>
      <c r="G41" s="577">
        <v>0</v>
      </c>
      <c r="H41" s="576">
        <v>0</v>
      </c>
      <c r="I41" s="589">
        <v>0</v>
      </c>
    </row>
    <row r="42" spans="1:18">
      <c r="A42" s="536" t="s">
        <v>661</v>
      </c>
      <c r="B42" s="582">
        <v>0</v>
      </c>
      <c r="C42" s="582">
        <v>0</v>
      </c>
      <c r="D42" s="576">
        <v>0</v>
      </c>
      <c r="E42" s="576">
        <v>0</v>
      </c>
      <c r="F42" s="582">
        <v>0</v>
      </c>
      <c r="G42" s="582">
        <v>0</v>
      </c>
      <c r="H42" s="576">
        <v>0</v>
      </c>
      <c r="I42" s="589">
        <v>0</v>
      </c>
    </row>
    <row r="43" spans="1:18">
      <c r="A43" s="536" t="s">
        <v>660</v>
      </c>
      <c r="B43" s="582">
        <v>0</v>
      </c>
      <c r="C43" s="582">
        <v>0</v>
      </c>
      <c r="D43" s="576">
        <v>0</v>
      </c>
      <c r="E43" s="576">
        <v>0</v>
      </c>
      <c r="F43" s="582">
        <v>0</v>
      </c>
      <c r="G43" s="582">
        <v>0</v>
      </c>
      <c r="H43" s="576">
        <v>0</v>
      </c>
      <c r="I43" s="589">
        <v>0</v>
      </c>
    </row>
    <row r="44" spans="1:18">
      <c r="A44" s="536" t="s">
        <v>659</v>
      </c>
      <c r="B44" s="582">
        <v>0</v>
      </c>
      <c r="C44" s="582">
        <v>0</v>
      </c>
      <c r="D44" s="576"/>
      <c r="E44" s="576"/>
      <c r="F44" s="582">
        <v>0</v>
      </c>
      <c r="G44" s="582">
        <v>0</v>
      </c>
      <c r="H44" s="576"/>
      <c r="I44" s="589"/>
    </row>
    <row r="45" spans="1:18">
      <c r="A45" s="536" t="s">
        <v>658</v>
      </c>
      <c r="B45" s="577">
        <v>0</v>
      </c>
      <c r="C45" s="577">
        <v>0</v>
      </c>
      <c r="D45" s="576"/>
      <c r="E45" s="576"/>
      <c r="F45" s="577">
        <v>0</v>
      </c>
      <c r="G45" s="577">
        <v>0</v>
      </c>
      <c r="H45" s="576"/>
      <c r="I45" s="589"/>
    </row>
    <row r="46" spans="1:18">
      <c r="A46" s="536" t="s">
        <v>657</v>
      </c>
      <c r="B46" s="582">
        <v>0</v>
      </c>
      <c r="C46" s="582">
        <v>0</v>
      </c>
      <c r="D46" s="576"/>
      <c r="E46" s="576"/>
      <c r="F46" s="582">
        <v>0</v>
      </c>
      <c r="G46" s="582">
        <v>0</v>
      </c>
      <c r="H46" s="576"/>
      <c r="I46" s="589"/>
    </row>
    <row r="47" spans="1:18">
      <c r="A47" s="536" t="s">
        <v>656</v>
      </c>
      <c r="B47" s="581">
        <v>0</v>
      </c>
      <c r="C47" s="581">
        <v>0</v>
      </c>
      <c r="D47" s="576"/>
      <c r="E47" s="576"/>
      <c r="F47" s="581">
        <v>0</v>
      </c>
      <c r="G47" s="581">
        <v>0</v>
      </c>
      <c r="H47" s="576"/>
      <c r="I47" s="589"/>
      <c r="K47" s="590"/>
    </row>
    <row r="48" spans="1:18">
      <c r="A48" s="536" t="s">
        <v>655</v>
      </c>
      <c r="B48" s="581">
        <v>0</v>
      </c>
      <c r="C48" s="581">
        <v>0</v>
      </c>
      <c r="D48" s="576"/>
      <c r="E48" s="576"/>
      <c r="F48" s="581">
        <v>0</v>
      </c>
      <c r="G48" s="581">
        <v>0</v>
      </c>
      <c r="H48" s="576"/>
      <c r="I48" s="589"/>
    </row>
    <row r="49" spans="1:18">
      <c r="A49" s="536" t="s">
        <v>654</v>
      </c>
      <c r="B49" s="581">
        <v>0</v>
      </c>
      <c r="C49" s="581">
        <v>0</v>
      </c>
      <c r="D49" s="576"/>
      <c r="E49" s="576"/>
      <c r="F49" s="581">
        <v>0</v>
      </c>
      <c r="G49" s="581">
        <v>0</v>
      </c>
      <c r="H49" s="576"/>
      <c r="I49" s="589"/>
    </row>
    <row r="50" spans="1:18">
      <c r="A50" s="535" t="s">
        <v>653</v>
      </c>
      <c r="B50" s="578">
        <v>0</v>
      </c>
      <c r="C50" s="578">
        <v>0</v>
      </c>
      <c r="D50" s="576"/>
      <c r="E50" s="576"/>
      <c r="F50" s="580">
        <v>0</v>
      </c>
      <c r="G50" s="578">
        <v>0</v>
      </c>
      <c r="H50" s="576"/>
      <c r="I50" s="588"/>
    </row>
    <row r="51" spans="1:18">
      <c r="A51" s="551" t="s">
        <v>406</v>
      </c>
      <c r="B51" s="587">
        <f>SUM(B39:B50)</f>
        <v>26950</v>
      </c>
      <c r="C51" s="573">
        <v>3.6551</v>
      </c>
      <c r="D51" s="574">
        <f>SUM(D39:D50)</f>
        <v>0</v>
      </c>
      <c r="E51" s="573"/>
      <c r="F51" s="575">
        <f>SUM(F39:F50)</f>
        <v>23850</v>
      </c>
      <c r="G51" s="573">
        <v>3.4554</v>
      </c>
      <c r="H51" s="574">
        <f>SUM(H39:H50)</f>
        <v>0</v>
      </c>
      <c r="I51" s="586"/>
      <c r="K51" s="585"/>
      <c r="L51" s="524"/>
    </row>
    <row r="52" spans="1:18" ht="19.5" customHeight="1">
      <c r="A52" s="2638" t="s">
        <v>666</v>
      </c>
      <c r="B52" s="2651" t="s">
        <v>677</v>
      </c>
      <c r="C52" s="2651"/>
      <c r="D52" s="2651"/>
      <c r="E52" s="2651"/>
      <c r="F52" s="2651" t="s">
        <v>676</v>
      </c>
      <c r="G52" s="2651"/>
      <c r="H52" s="2651"/>
      <c r="I52" s="2652"/>
      <c r="K52"/>
      <c r="L52" s="524"/>
      <c r="M52"/>
      <c r="N52"/>
      <c r="O52"/>
      <c r="P52"/>
      <c r="Q52"/>
      <c r="R52"/>
    </row>
    <row r="53" spans="1:18" ht="15" customHeight="1">
      <c r="A53" s="2649"/>
      <c r="B53" s="2680" t="s">
        <v>44</v>
      </c>
      <c r="C53" s="2681"/>
      <c r="D53" s="2682" t="s">
        <v>56</v>
      </c>
      <c r="E53" s="2681"/>
      <c r="F53" s="2680" t="s">
        <v>44</v>
      </c>
      <c r="G53" s="2681"/>
      <c r="H53" s="2682" t="s">
        <v>56</v>
      </c>
      <c r="I53" s="2683"/>
      <c r="L53" s="524"/>
    </row>
    <row r="54" spans="1:18" ht="31.5">
      <c r="A54" s="2650"/>
      <c r="B54" s="566" t="s">
        <v>2</v>
      </c>
      <c r="C54" s="570" t="s">
        <v>668</v>
      </c>
      <c r="D54" s="566" t="s">
        <v>2</v>
      </c>
      <c r="E54" s="570" t="s">
        <v>668</v>
      </c>
      <c r="F54" s="566" t="s">
        <v>2</v>
      </c>
      <c r="G54" s="570" t="s">
        <v>668</v>
      </c>
      <c r="H54" s="566" t="s">
        <v>2</v>
      </c>
      <c r="I54" s="565" t="s">
        <v>668</v>
      </c>
      <c r="L54" s="524"/>
    </row>
    <row r="55" spans="1:18">
      <c r="A55" s="541" t="s">
        <v>664</v>
      </c>
      <c r="B55" s="577">
        <v>28850</v>
      </c>
      <c r="C55" s="581">
        <v>3.3014000000000001</v>
      </c>
      <c r="D55" s="577">
        <v>0</v>
      </c>
      <c r="E55" s="576">
        <v>0</v>
      </c>
      <c r="F55" s="577">
        <v>0</v>
      </c>
      <c r="G55" s="577">
        <v>0</v>
      </c>
      <c r="H55" s="577">
        <v>30000</v>
      </c>
      <c r="I55" s="584">
        <v>0.84036666666666671</v>
      </c>
    </row>
    <row r="56" spans="1:18">
      <c r="A56" s="536" t="s">
        <v>663</v>
      </c>
      <c r="B56" s="577">
        <v>0</v>
      </c>
      <c r="C56" s="577">
        <v>0</v>
      </c>
      <c r="D56" s="576">
        <v>0</v>
      </c>
      <c r="E56" s="576">
        <v>0</v>
      </c>
      <c r="F56" s="581">
        <v>0</v>
      </c>
      <c r="G56" s="577">
        <v>0</v>
      </c>
      <c r="H56" s="577">
        <v>0</v>
      </c>
      <c r="I56" s="558">
        <v>0</v>
      </c>
    </row>
    <row r="57" spans="1:18">
      <c r="A57" s="536" t="s">
        <v>675</v>
      </c>
      <c r="B57" s="577">
        <v>0</v>
      </c>
      <c r="C57" s="577">
        <v>0</v>
      </c>
      <c r="D57" s="576">
        <v>0</v>
      </c>
      <c r="E57" s="579">
        <v>0</v>
      </c>
      <c r="F57" s="577">
        <v>0</v>
      </c>
      <c r="G57" s="577">
        <v>0</v>
      </c>
      <c r="H57" s="577">
        <v>0</v>
      </c>
      <c r="I57" s="558">
        <v>0</v>
      </c>
    </row>
    <row r="58" spans="1:18">
      <c r="A58" s="536" t="s">
        <v>661</v>
      </c>
      <c r="B58" s="582">
        <v>0</v>
      </c>
      <c r="C58" s="582">
        <v>0</v>
      </c>
      <c r="D58" s="576">
        <v>0</v>
      </c>
      <c r="E58" s="576">
        <v>0</v>
      </c>
      <c r="F58" s="582">
        <v>0</v>
      </c>
      <c r="G58" s="583">
        <v>0</v>
      </c>
      <c r="H58" s="576">
        <v>0</v>
      </c>
      <c r="I58" s="558">
        <v>0</v>
      </c>
    </row>
    <row r="59" spans="1:18">
      <c r="A59" s="536" t="s">
        <v>660</v>
      </c>
      <c r="B59" s="582">
        <v>0</v>
      </c>
      <c r="C59" s="582">
        <v>0</v>
      </c>
      <c r="D59" s="576">
        <v>0</v>
      </c>
      <c r="E59" s="576">
        <v>0</v>
      </c>
      <c r="F59" s="582">
        <v>0</v>
      </c>
      <c r="G59" s="582">
        <v>0</v>
      </c>
      <c r="H59" s="576">
        <v>0</v>
      </c>
      <c r="I59" s="558">
        <v>0</v>
      </c>
    </row>
    <row r="60" spans="1:18">
      <c r="A60" s="536" t="s">
        <v>659</v>
      </c>
      <c r="B60" s="582">
        <v>0</v>
      </c>
      <c r="C60" s="582">
        <v>0</v>
      </c>
      <c r="D60" s="576"/>
      <c r="E60" s="579"/>
      <c r="F60" s="582">
        <v>0</v>
      </c>
      <c r="G60" s="577">
        <v>0</v>
      </c>
      <c r="H60" s="576"/>
      <c r="I60" s="552"/>
    </row>
    <row r="61" spans="1:18">
      <c r="A61" s="536" t="s">
        <v>658</v>
      </c>
      <c r="B61" s="577">
        <v>0</v>
      </c>
      <c r="C61" s="577">
        <v>0</v>
      </c>
      <c r="D61" s="576"/>
      <c r="E61" s="576"/>
      <c r="F61" s="577">
        <v>0</v>
      </c>
      <c r="G61" s="582">
        <v>0</v>
      </c>
      <c r="H61" s="576"/>
      <c r="I61" s="558"/>
    </row>
    <row r="62" spans="1:18">
      <c r="A62" s="536" t="s">
        <v>657</v>
      </c>
      <c r="B62" s="582">
        <v>0</v>
      </c>
      <c r="C62" s="582">
        <v>0</v>
      </c>
      <c r="D62" s="576"/>
      <c r="E62" s="579"/>
      <c r="F62" s="582">
        <v>0</v>
      </c>
      <c r="G62" s="582">
        <v>0</v>
      </c>
      <c r="H62" s="576"/>
      <c r="I62" s="552"/>
    </row>
    <row r="63" spans="1:18">
      <c r="A63" s="536" t="s">
        <v>656</v>
      </c>
      <c r="B63" s="581">
        <v>0</v>
      </c>
      <c r="C63" s="581">
        <v>0</v>
      </c>
      <c r="D63" s="576"/>
      <c r="E63" s="579"/>
      <c r="F63" s="581">
        <v>0</v>
      </c>
      <c r="G63" s="577">
        <v>0</v>
      </c>
      <c r="H63" s="576"/>
      <c r="I63" s="552"/>
    </row>
    <row r="64" spans="1:18">
      <c r="A64" s="536" t="s">
        <v>655</v>
      </c>
      <c r="B64" s="581">
        <v>0</v>
      </c>
      <c r="C64" s="581">
        <v>0</v>
      </c>
      <c r="D64" s="576"/>
      <c r="E64" s="579"/>
      <c r="F64" s="581">
        <v>0</v>
      </c>
      <c r="G64" s="582">
        <v>0</v>
      </c>
      <c r="H64" s="576"/>
      <c r="I64" s="552"/>
    </row>
    <row r="65" spans="1:11">
      <c r="A65" s="536" t="s">
        <v>654</v>
      </c>
      <c r="B65" s="581">
        <v>0</v>
      </c>
      <c r="C65" s="581">
        <v>0</v>
      </c>
      <c r="D65" s="576"/>
      <c r="E65" s="579"/>
      <c r="F65" s="581">
        <v>0</v>
      </c>
      <c r="G65" s="581">
        <v>0</v>
      </c>
      <c r="H65" s="576"/>
      <c r="I65" s="552"/>
    </row>
    <row r="66" spans="1:11">
      <c r="A66" s="535" t="s">
        <v>653</v>
      </c>
      <c r="B66" s="580">
        <v>0</v>
      </c>
      <c r="C66" s="580">
        <v>0</v>
      </c>
      <c r="D66" s="576"/>
      <c r="E66" s="579"/>
      <c r="F66" s="578">
        <v>0</v>
      </c>
      <c r="G66" s="577">
        <v>0</v>
      </c>
      <c r="H66" s="576"/>
      <c r="I66" s="552"/>
    </row>
    <row r="67" spans="1:11">
      <c r="A67" s="551" t="s">
        <v>406</v>
      </c>
      <c r="B67" s="575">
        <f>SUM(B55:B66)</f>
        <v>28850</v>
      </c>
      <c r="C67" s="573">
        <v>3.3014000000000001</v>
      </c>
      <c r="D67" s="574">
        <f>SUM(D55:D66)</f>
        <v>0</v>
      </c>
      <c r="E67" s="573"/>
      <c r="F67" s="574">
        <f>SUM(F55:F66)</f>
        <v>0</v>
      </c>
      <c r="G67" s="573" t="s">
        <v>147</v>
      </c>
      <c r="H67" s="572">
        <f>SUM(H55:H66)</f>
        <v>30000</v>
      </c>
      <c r="I67" s="571"/>
    </row>
    <row r="68" spans="1:11" ht="15.75" customHeight="1">
      <c r="A68" s="2638" t="s">
        <v>666</v>
      </c>
      <c r="B68" s="2664" t="s">
        <v>674</v>
      </c>
      <c r="C68" s="2665"/>
      <c r="D68" s="2665"/>
      <c r="E68" s="2665"/>
      <c r="F68" s="2665"/>
      <c r="G68" s="2665"/>
      <c r="H68" s="2665"/>
      <c r="I68" s="2666"/>
    </row>
    <row r="69" spans="1:11">
      <c r="A69" s="2638"/>
      <c r="B69" s="2667" t="s">
        <v>673</v>
      </c>
      <c r="C69" s="2668"/>
      <c r="D69" s="2668"/>
      <c r="E69" s="2669"/>
      <c r="F69" s="2667" t="s">
        <v>672</v>
      </c>
      <c r="G69" s="2668"/>
      <c r="H69" s="2668"/>
      <c r="I69" s="2670"/>
      <c r="K69" s="524"/>
    </row>
    <row r="70" spans="1:11">
      <c r="A70" s="2638"/>
      <c r="B70" s="2671" t="s">
        <v>670</v>
      </c>
      <c r="C70" s="2672"/>
      <c r="D70" s="2671" t="s">
        <v>671</v>
      </c>
      <c r="E70" s="2672"/>
      <c r="F70" s="2646" t="s">
        <v>670</v>
      </c>
      <c r="G70" s="2647"/>
      <c r="H70" s="2646" t="s">
        <v>669</v>
      </c>
      <c r="I70" s="2648"/>
    </row>
    <row r="71" spans="1:11" ht="31.5">
      <c r="A71" s="2639"/>
      <c r="B71" s="566" t="s">
        <v>2</v>
      </c>
      <c r="C71" s="570" t="s">
        <v>668</v>
      </c>
      <c r="D71" s="566" t="s">
        <v>2</v>
      </c>
      <c r="E71" s="568" t="s">
        <v>668</v>
      </c>
      <c r="F71" s="567" t="s">
        <v>2</v>
      </c>
      <c r="G71" s="566" t="s">
        <v>667</v>
      </c>
      <c r="H71" s="569" t="s">
        <v>2</v>
      </c>
      <c r="I71" s="565" t="s">
        <v>667</v>
      </c>
    </row>
    <row r="72" spans="1:11">
      <c r="A72" s="541" t="s">
        <v>664</v>
      </c>
      <c r="B72" s="564">
        <v>0</v>
      </c>
      <c r="C72" s="564">
        <v>0</v>
      </c>
      <c r="D72" s="564">
        <v>0</v>
      </c>
      <c r="E72" s="564">
        <v>0</v>
      </c>
      <c r="F72" s="553">
        <v>0</v>
      </c>
      <c r="G72" s="553">
        <v>0</v>
      </c>
      <c r="H72" s="553">
        <v>0</v>
      </c>
      <c r="I72" s="539">
        <v>0</v>
      </c>
    </row>
    <row r="73" spans="1:11">
      <c r="A73" s="536" t="s">
        <v>663</v>
      </c>
      <c r="B73" s="563">
        <v>0</v>
      </c>
      <c r="C73" s="555">
        <v>0</v>
      </c>
      <c r="D73" s="555">
        <v>0</v>
      </c>
      <c r="E73" s="555">
        <v>0</v>
      </c>
      <c r="F73" s="556">
        <v>0</v>
      </c>
      <c r="G73" s="553">
        <v>0</v>
      </c>
      <c r="H73" s="553">
        <v>0</v>
      </c>
      <c r="I73" s="558">
        <v>0</v>
      </c>
    </row>
    <row r="74" spans="1:11">
      <c r="A74" s="536" t="s">
        <v>662</v>
      </c>
      <c r="B74" s="562">
        <v>0</v>
      </c>
      <c r="C74" s="555">
        <v>0</v>
      </c>
      <c r="D74" s="555">
        <v>0</v>
      </c>
      <c r="E74" s="555">
        <v>0</v>
      </c>
      <c r="F74" s="553">
        <v>0</v>
      </c>
      <c r="G74" s="553">
        <v>0</v>
      </c>
      <c r="H74" s="556">
        <v>970.5</v>
      </c>
      <c r="I74" s="558">
        <v>4.5</v>
      </c>
    </row>
    <row r="75" spans="1:11">
      <c r="A75" s="536" t="s">
        <v>661</v>
      </c>
      <c r="B75" s="555">
        <v>0</v>
      </c>
      <c r="C75" s="553">
        <v>0</v>
      </c>
      <c r="D75" s="553">
        <v>0</v>
      </c>
      <c r="E75" s="553">
        <v>0</v>
      </c>
      <c r="F75" s="553">
        <v>0</v>
      </c>
      <c r="G75" s="553">
        <v>0</v>
      </c>
      <c r="H75" s="553">
        <v>0</v>
      </c>
      <c r="I75" s="558">
        <v>0</v>
      </c>
    </row>
    <row r="76" spans="1:11">
      <c r="A76" s="536" t="s">
        <v>660</v>
      </c>
      <c r="B76" s="555">
        <v>0</v>
      </c>
      <c r="C76" s="553">
        <v>0</v>
      </c>
      <c r="D76" s="553">
        <v>0</v>
      </c>
      <c r="E76" s="553">
        <v>0</v>
      </c>
      <c r="F76" s="557">
        <v>0</v>
      </c>
      <c r="G76" s="553">
        <v>0</v>
      </c>
      <c r="H76" s="561">
        <v>0</v>
      </c>
      <c r="I76" s="558">
        <v>0</v>
      </c>
    </row>
    <row r="77" spans="1:11">
      <c r="A77" s="536" t="s">
        <v>659</v>
      </c>
      <c r="B77" s="560">
        <v>0</v>
      </c>
      <c r="C77" s="553">
        <v>0</v>
      </c>
      <c r="D77" s="553"/>
      <c r="E77" s="553"/>
      <c r="F77" s="559">
        <v>0</v>
      </c>
      <c r="G77" s="553">
        <v>0</v>
      </c>
      <c r="H77" s="553"/>
      <c r="I77" s="552"/>
    </row>
    <row r="78" spans="1:11">
      <c r="A78" s="536" t="s">
        <v>658</v>
      </c>
      <c r="B78" s="555">
        <v>0</v>
      </c>
      <c r="C78" s="553">
        <v>0</v>
      </c>
      <c r="D78" s="553"/>
      <c r="E78" s="553"/>
      <c r="F78" s="557">
        <v>3600</v>
      </c>
      <c r="G78" s="553">
        <v>5</v>
      </c>
      <c r="H78" s="556"/>
      <c r="I78" s="558"/>
    </row>
    <row r="79" spans="1:11">
      <c r="A79" s="536" t="s">
        <v>657</v>
      </c>
      <c r="B79" s="555">
        <v>0</v>
      </c>
      <c r="C79" s="553">
        <v>0</v>
      </c>
      <c r="D79" s="553"/>
      <c r="E79" s="553"/>
      <c r="F79" s="557">
        <v>400</v>
      </c>
      <c r="G79" s="553">
        <v>5</v>
      </c>
      <c r="H79" s="556"/>
      <c r="I79" s="552"/>
    </row>
    <row r="80" spans="1:11">
      <c r="A80" s="536" t="s">
        <v>656</v>
      </c>
      <c r="B80" s="555">
        <v>0</v>
      </c>
      <c r="C80" s="553">
        <v>0</v>
      </c>
      <c r="D80" s="553"/>
      <c r="E80" s="553"/>
      <c r="F80" s="557">
        <v>0</v>
      </c>
      <c r="G80" s="553">
        <v>0</v>
      </c>
      <c r="H80" s="556"/>
      <c r="I80" s="552"/>
    </row>
    <row r="81" spans="1:9">
      <c r="A81" s="536" t="s">
        <v>655</v>
      </c>
      <c r="B81" s="555">
        <v>0</v>
      </c>
      <c r="C81" s="553">
        <v>0</v>
      </c>
      <c r="D81" s="553"/>
      <c r="E81" s="553"/>
      <c r="F81" s="557">
        <v>1700</v>
      </c>
      <c r="G81" s="553">
        <v>5</v>
      </c>
      <c r="H81" s="556"/>
      <c r="I81" s="552"/>
    </row>
    <row r="82" spans="1:9">
      <c r="A82" s="536" t="s">
        <v>654</v>
      </c>
      <c r="B82" s="555">
        <v>0</v>
      </c>
      <c r="C82" s="553">
        <v>0</v>
      </c>
      <c r="D82" s="553"/>
      <c r="E82" s="553"/>
      <c r="F82" s="553">
        <v>0</v>
      </c>
      <c r="G82" s="553">
        <v>0</v>
      </c>
      <c r="H82" s="553"/>
      <c r="I82" s="552"/>
    </row>
    <row r="83" spans="1:9">
      <c r="A83" s="535" t="s">
        <v>653</v>
      </c>
      <c r="B83" s="554">
        <v>0</v>
      </c>
      <c r="C83" s="553">
        <v>0</v>
      </c>
      <c r="D83" s="553"/>
      <c r="E83" s="553"/>
      <c r="F83" s="553">
        <v>0</v>
      </c>
      <c r="G83" s="553">
        <v>0</v>
      </c>
      <c r="H83" s="553"/>
      <c r="I83" s="552"/>
    </row>
    <row r="84" spans="1:9" ht="16.5" thickBot="1">
      <c r="A84" s="551" t="s">
        <v>406</v>
      </c>
      <c r="B84" s="550">
        <f>SUM(B72:B83)</f>
        <v>0</v>
      </c>
      <c r="C84" s="549">
        <v>0</v>
      </c>
      <c r="D84" s="546">
        <f>SUM(D72:D83)</f>
        <v>0</v>
      </c>
      <c r="E84" s="547"/>
      <c r="F84" s="548">
        <f>SUM(F72:F83)</f>
        <v>5700</v>
      </c>
      <c r="G84" s="547">
        <v>5</v>
      </c>
      <c r="H84" s="546">
        <f>SUM(H72:H83)</f>
        <v>970.5</v>
      </c>
      <c r="I84" s="545"/>
    </row>
    <row r="85" spans="1:9" ht="16.5" thickTop="1">
      <c r="A85" s="2638" t="s">
        <v>666</v>
      </c>
      <c r="B85" s="2640" t="s">
        <v>665</v>
      </c>
      <c r="C85" s="2641"/>
      <c r="D85" s="527"/>
      <c r="E85" s="527"/>
      <c r="F85" s="527"/>
      <c r="G85" s="528"/>
      <c r="H85" s="527"/>
      <c r="I85" s="527"/>
    </row>
    <row r="86" spans="1:9">
      <c r="A86" s="2638"/>
      <c r="B86" s="2642"/>
      <c r="C86" s="2643"/>
      <c r="D86" s="527"/>
      <c r="E86" s="527"/>
      <c r="F86" s="527"/>
      <c r="G86" s="528"/>
      <c r="H86" s="527"/>
      <c r="I86" s="527"/>
    </row>
    <row r="87" spans="1:9">
      <c r="A87" s="2638"/>
      <c r="B87" s="645" t="s">
        <v>44</v>
      </c>
      <c r="C87" s="544" t="s">
        <v>56</v>
      </c>
      <c r="D87" s="527"/>
      <c r="E87" s="527"/>
      <c r="F87" s="527"/>
      <c r="G87" s="528"/>
      <c r="H87" s="527"/>
      <c r="I87" s="527"/>
    </row>
    <row r="88" spans="1:9">
      <c r="A88" s="2639"/>
      <c r="B88" s="543" t="s">
        <v>2</v>
      </c>
      <c r="C88" s="542" t="s">
        <v>2</v>
      </c>
      <c r="D88" s="527"/>
      <c r="E88" s="527"/>
      <c r="F88" s="527"/>
      <c r="G88" s="528"/>
      <c r="H88" s="527"/>
      <c r="I88" s="527"/>
    </row>
    <row r="89" spans="1:9">
      <c r="A89" s="541" t="s">
        <v>664</v>
      </c>
      <c r="B89" s="540">
        <v>0</v>
      </c>
      <c r="C89" s="539">
        <v>3300</v>
      </c>
      <c r="D89" s="527"/>
      <c r="E89" s="527"/>
      <c r="F89" s="527"/>
      <c r="G89" s="528"/>
      <c r="H89" s="527"/>
      <c r="I89" s="527"/>
    </row>
    <row r="90" spans="1:9">
      <c r="A90" s="536" t="s">
        <v>663</v>
      </c>
      <c r="B90" s="534">
        <v>0</v>
      </c>
      <c r="C90" s="538">
        <v>30720</v>
      </c>
      <c r="D90" s="527"/>
      <c r="E90" s="527"/>
      <c r="F90" s="527"/>
      <c r="G90" s="528"/>
      <c r="H90" s="527"/>
      <c r="I90" s="527"/>
    </row>
    <row r="91" spans="1:9">
      <c r="A91" s="536" t="s">
        <v>662</v>
      </c>
      <c r="B91" s="534">
        <v>3420</v>
      </c>
      <c r="C91" s="538">
        <v>15780</v>
      </c>
      <c r="D91" s="527"/>
      <c r="E91" s="527"/>
      <c r="F91" s="527"/>
      <c r="G91" s="528"/>
      <c r="H91" s="527"/>
      <c r="I91" s="527"/>
    </row>
    <row r="92" spans="1:9">
      <c r="A92" s="536" t="s">
        <v>661</v>
      </c>
      <c r="B92" s="534">
        <v>2000</v>
      </c>
      <c r="C92" s="538">
        <v>750</v>
      </c>
      <c r="D92" s="527"/>
      <c r="E92" s="527"/>
      <c r="F92" s="527"/>
      <c r="G92" s="528"/>
      <c r="H92" s="527"/>
      <c r="I92" s="527"/>
    </row>
    <row r="93" spans="1:9">
      <c r="A93" s="536" t="s">
        <v>660</v>
      </c>
      <c r="B93" s="534">
        <v>300</v>
      </c>
      <c r="C93" s="538">
        <v>0</v>
      </c>
      <c r="D93" s="527"/>
      <c r="E93" s="527"/>
      <c r="F93" s="527"/>
      <c r="G93" s="528"/>
      <c r="H93" s="527"/>
      <c r="I93" s="527"/>
    </row>
    <row r="94" spans="1:9">
      <c r="A94" s="536" t="s">
        <v>659</v>
      </c>
      <c r="B94" s="534">
        <v>1000</v>
      </c>
      <c r="C94" s="533"/>
      <c r="D94" s="527"/>
      <c r="E94" s="527"/>
      <c r="F94" s="527"/>
      <c r="G94" s="528"/>
      <c r="H94" s="527"/>
      <c r="I94" s="527"/>
    </row>
    <row r="95" spans="1:9">
      <c r="A95" s="536" t="s">
        <v>658</v>
      </c>
      <c r="B95" s="534">
        <v>0</v>
      </c>
      <c r="C95" s="538"/>
      <c r="D95" s="527"/>
      <c r="E95" s="527"/>
      <c r="F95" s="527"/>
      <c r="G95" s="528"/>
      <c r="H95" s="527"/>
      <c r="I95" s="527"/>
    </row>
    <row r="96" spans="1:9">
      <c r="A96" s="536" t="s">
        <v>657</v>
      </c>
      <c r="B96" s="534">
        <v>0</v>
      </c>
      <c r="C96" s="533"/>
      <c r="D96" s="527"/>
      <c r="E96" s="527"/>
      <c r="F96" s="527"/>
      <c r="G96" s="528"/>
      <c r="H96" s="527"/>
      <c r="I96" s="527"/>
    </row>
    <row r="97" spans="1:11">
      <c r="A97" s="536" t="s">
        <v>656</v>
      </c>
      <c r="B97" s="534">
        <v>3000</v>
      </c>
      <c r="C97" s="533"/>
      <c r="D97" s="527"/>
      <c r="E97" s="527"/>
      <c r="F97" s="527"/>
      <c r="G97" s="537"/>
      <c r="H97" s="527"/>
      <c r="I97" s="527"/>
    </row>
    <row r="98" spans="1:11">
      <c r="A98" s="536" t="s">
        <v>655</v>
      </c>
      <c r="B98" s="534">
        <v>4930</v>
      </c>
      <c r="C98" s="533"/>
      <c r="D98" s="527"/>
      <c r="E98" s="527"/>
      <c r="F98" s="527"/>
      <c r="G98" s="537"/>
      <c r="H98" s="527"/>
      <c r="I98" s="527"/>
    </row>
    <row r="99" spans="1:11">
      <c r="A99" s="536" t="s">
        <v>654</v>
      </c>
      <c r="B99" s="534">
        <v>131630.83749999999</v>
      </c>
      <c r="C99" s="533"/>
      <c r="D99" s="527"/>
      <c r="E99" s="527"/>
      <c r="F99" s="527"/>
      <c r="G99" s="527"/>
      <c r="H99" s="527"/>
      <c r="I99" s="527"/>
    </row>
    <row r="100" spans="1:11">
      <c r="A100" s="535" t="s">
        <v>653</v>
      </c>
      <c r="B100" s="534">
        <v>8048.1324999999997</v>
      </c>
      <c r="C100" s="533"/>
      <c r="D100" s="532"/>
      <c r="E100" s="527"/>
      <c r="F100" s="527"/>
      <c r="G100" s="528"/>
      <c r="H100" s="527"/>
      <c r="I100" s="527"/>
    </row>
    <row r="101" spans="1:11" ht="16.5" thickBot="1">
      <c r="A101" s="531" t="s">
        <v>406</v>
      </c>
      <c r="B101" s="530">
        <f>SUM(B89:B100)</f>
        <v>154328.97</v>
      </c>
      <c r="C101" s="529">
        <f>SUM(C89:C100)</f>
        <v>50550</v>
      </c>
      <c r="D101" s="527"/>
      <c r="E101" s="527"/>
      <c r="F101" s="527"/>
      <c r="G101" s="528"/>
      <c r="H101" s="527"/>
      <c r="I101" s="527"/>
    </row>
    <row r="102" spans="1:11" ht="16.5" thickTop="1">
      <c r="A102" s="526" t="s">
        <v>652</v>
      </c>
      <c r="E102" s="525"/>
      <c r="G102" s="524"/>
      <c r="K102" s="524"/>
    </row>
    <row r="103" spans="1:11">
      <c r="K103" s="524"/>
    </row>
    <row r="104" spans="1:11">
      <c r="I104" s="523"/>
    </row>
    <row r="106" spans="1:11">
      <c r="H106" s="522"/>
    </row>
  </sheetData>
  <mergeCells count="40">
    <mergeCell ref="B53:C53"/>
    <mergeCell ref="D53:E53"/>
    <mergeCell ref="F53:G53"/>
    <mergeCell ref="H53:I53"/>
    <mergeCell ref="A36:A38"/>
    <mergeCell ref="B37:C37"/>
    <mergeCell ref="D37:E37"/>
    <mergeCell ref="F37:G37"/>
    <mergeCell ref="H37:I37"/>
    <mergeCell ref="B36:E36"/>
    <mergeCell ref="F36:I36"/>
    <mergeCell ref="B4:E4"/>
    <mergeCell ref="F4:I4"/>
    <mergeCell ref="A21:A22"/>
    <mergeCell ref="B21:C21"/>
    <mergeCell ref="D21:E21"/>
    <mergeCell ref="B20:E20"/>
    <mergeCell ref="H5:I5"/>
    <mergeCell ref="A68:A71"/>
    <mergeCell ref="B68:I68"/>
    <mergeCell ref="B69:E69"/>
    <mergeCell ref="F69:I69"/>
    <mergeCell ref="B70:C70"/>
    <mergeCell ref="D70:E70"/>
    <mergeCell ref="A85:A88"/>
    <mergeCell ref="B85:C86"/>
    <mergeCell ref="A1:I1"/>
    <mergeCell ref="A2:I2"/>
    <mergeCell ref="F70:G70"/>
    <mergeCell ref="H70:I70"/>
    <mergeCell ref="A52:A54"/>
    <mergeCell ref="B52:E52"/>
    <mergeCell ref="F52:I52"/>
    <mergeCell ref="F5:G5"/>
    <mergeCell ref="A5:A6"/>
    <mergeCell ref="B5:C5"/>
    <mergeCell ref="D5:E5"/>
    <mergeCell ref="F20:I20"/>
    <mergeCell ref="F21:G21"/>
    <mergeCell ref="H21:I21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E8" sqref="E8"/>
    </sheetView>
  </sheetViews>
  <sheetFormatPr defaultColWidth="13.28515625" defaultRowHeight="15.75"/>
  <cols>
    <col min="1" max="1" width="13.140625" style="521" bestFit="1" customWidth="1"/>
    <col min="2" max="2" width="13.7109375" style="521" bestFit="1" customWidth="1"/>
    <col min="3" max="3" width="12.5703125" style="521" bestFit="1" customWidth="1"/>
    <col min="4" max="4" width="13.5703125" style="521" bestFit="1" customWidth="1"/>
    <col min="5" max="5" width="10.5703125" style="521" bestFit="1" customWidth="1"/>
    <col min="6" max="6" width="13.5703125" style="521" bestFit="1" customWidth="1"/>
    <col min="7" max="7" width="12.5703125" style="521" bestFit="1" customWidth="1"/>
    <col min="8" max="8" width="13.5703125" style="521" bestFit="1" customWidth="1"/>
    <col min="9" max="9" width="12.42578125" style="521" bestFit="1" customWidth="1"/>
    <col min="10" max="10" width="13.5703125" style="521" bestFit="1" customWidth="1"/>
    <col min="11" max="11" width="11" style="521" bestFit="1" customWidth="1"/>
    <col min="12" max="12" width="19.42578125" style="521" bestFit="1" customWidth="1"/>
    <col min="13" max="17" width="13.42578125" style="521" bestFit="1" customWidth="1"/>
    <col min="18" max="18" width="10.7109375" style="521" bestFit="1" customWidth="1"/>
    <col min="19" max="19" width="13.42578125" style="521" bestFit="1" customWidth="1"/>
    <col min="20" max="20" width="10.140625" style="521" bestFit="1" customWidth="1"/>
    <col min="21" max="21" width="13.42578125" style="521" bestFit="1" customWidth="1"/>
    <col min="22" max="22" width="10.85546875" style="521" bestFit="1" customWidth="1"/>
    <col min="23" max="23" width="19.28515625" style="521" bestFit="1" customWidth="1"/>
    <col min="24" max="16384" width="13.28515625" style="521"/>
  </cols>
  <sheetData>
    <row r="1" spans="1:20">
      <c r="A1" s="2644" t="s">
        <v>700</v>
      </c>
      <c r="B1" s="2644"/>
      <c r="C1" s="2644"/>
      <c r="D1" s="2644"/>
      <c r="E1" s="2644"/>
      <c r="F1" s="2644"/>
      <c r="G1" s="2644"/>
      <c r="H1" s="2644"/>
      <c r="I1" s="2644"/>
      <c r="J1" s="2644"/>
      <c r="K1" s="2644"/>
      <c r="L1" s="2644"/>
      <c r="M1" s="2644"/>
      <c r="N1" s="2644"/>
      <c r="O1" s="2644"/>
      <c r="P1" s="2644"/>
      <c r="Q1" s="2644"/>
    </row>
    <row r="2" spans="1:20">
      <c r="A2" s="2645" t="s">
        <v>128</v>
      </c>
      <c r="B2" s="2645"/>
      <c r="C2" s="2645"/>
      <c r="D2" s="2645"/>
      <c r="E2" s="2645"/>
      <c r="F2" s="2645"/>
      <c r="G2" s="2645"/>
      <c r="H2" s="2645"/>
      <c r="I2" s="2645"/>
      <c r="J2" s="2645"/>
      <c r="K2" s="2645"/>
      <c r="L2" s="2645"/>
      <c r="M2" s="2645"/>
      <c r="N2" s="2645"/>
      <c r="O2" s="2645"/>
      <c r="P2" s="2645"/>
      <c r="Q2" s="2645"/>
    </row>
    <row r="3" spans="1:20" ht="16.5" thickBot="1">
      <c r="A3" s="691"/>
      <c r="O3" s="690"/>
      <c r="P3" s="2716" t="s">
        <v>693</v>
      </c>
      <c r="Q3" s="2716"/>
    </row>
    <row r="4" spans="1:20" ht="21" customHeight="1" thickTop="1">
      <c r="A4" s="2700" t="s">
        <v>666</v>
      </c>
      <c r="B4" s="2705" t="s">
        <v>699</v>
      </c>
      <c r="C4" s="2706"/>
      <c r="D4" s="2706"/>
      <c r="E4" s="2706"/>
      <c r="F4" s="2706"/>
      <c r="G4" s="2706"/>
      <c r="H4" s="2706"/>
      <c r="I4" s="2706"/>
      <c r="J4" s="2706"/>
      <c r="K4" s="2706"/>
      <c r="L4" s="2706"/>
      <c r="M4" s="2707"/>
      <c r="N4" s="2706" t="s">
        <v>688</v>
      </c>
      <c r="O4" s="2706"/>
      <c r="P4" s="2706"/>
      <c r="Q4" s="2708"/>
    </row>
    <row r="5" spans="1:20" ht="21" customHeight="1">
      <c r="A5" s="2701"/>
      <c r="B5" s="2709" t="s">
        <v>44</v>
      </c>
      <c r="C5" s="2710"/>
      <c r="D5" s="2710"/>
      <c r="E5" s="2710"/>
      <c r="F5" s="2710"/>
      <c r="G5" s="2711"/>
      <c r="H5" s="2710" t="s">
        <v>56</v>
      </c>
      <c r="I5" s="2710"/>
      <c r="J5" s="2710"/>
      <c r="K5" s="2710"/>
      <c r="L5" s="2710"/>
      <c r="M5" s="2711"/>
      <c r="N5" s="2685" t="s">
        <v>44</v>
      </c>
      <c r="O5" s="2686"/>
      <c r="P5" s="2685" t="s">
        <v>56</v>
      </c>
      <c r="Q5" s="2712"/>
    </row>
    <row r="6" spans="1:20" ht="31.5" customHeight="1">
      <c r="A6" s="2701"/>
      <c r="B6" s="2714" t="s">
        <v>698</v>
      </c>
      <c r="C6" s="2715"/>
      <c r="D6" s="2714" t="s">
        <v>697</v>
      </c>
      <c r="E6" s="2715"/>
      <c r="F6" s="2703" t="s">
        <v>696</v>
      </c>
      <c r="G6" s="2704"/>
      <c r="H6" s="2717" t="s">
        <v>698</v>
      </c>
      <c r="I6" s="2715"/>
      <c r="J6" s="2714" t="s">
        <v>697</v>
      </c>
      <c r="K6" s="2715"/>
      <c r="L6" s="2703" t="s">
        <v>696</v>
      </c>
      <c r="M6" s="2704"/>
      <c r="N6" s="2688"/>
      <c r="O6" s="2689"/>
      <c r="P6" s="2688"/>
      <c r="Q6" s="2713"/>
    </row>
    <row r="7" spans="1:20" ht="21" customHeight="1">
      <c r="A7" s="2701"/>
      <c r="B7" s="688" t="s">
        <v>695</v>
      </c>
      <c r="C7" s="688" t="s">
        <v>694</v>
      </c>
      <c r="D7" s="688" t="s">
        <v>695</v>
      </c>
      <c r="E7" s="688" t="s">
        <v>694</v>
      </c>
      <c r="F7" s="688" t="s">
        <v>695</v>
      </c>
      <c r="G7" s="687" t="s">
        <v>694</v>
      </c>
      <c r="H7" s="689" t="s">
        <v>695</v>
      </c>
      <c r="I7" s="688" t="s">
        <v>694</v>
      </c>
      <c r="J7" s="688" t="s">
        <v>695</v>
      </c>
      <c r="K7" s="688" t="s">
        <v>694</v>
      </c>
      <c r="L7" s="688" t="s">
        <v>695</v>
      </c>
      <c r="M7" s="687" t="s">
        <v>694</v>
      </c>
      <c r="N7" s="686" t="s">
        <v>688</v>
      </c>
      <c r="O7" s="686" t="s">
        <v>692</v>
      </c>
      <c r="P7" s="686" t="s">
        <v>688</v>
      </c>
      <c r="Q7" s="685" t="s">
        <v>692</v>
      </c>
    </row>
    <row r="8" spans="1:20" ht="21" customHeight="1">
      <c r="A8" s="536" t="s">
        <v>664</v>
      </c>
      <c r="B8" s="676">
        <v>157.83750000000001</v>
      </c>
      <c r="C8" s="684">
        <v>17405.290125</v>
      </c>
      <c r="D8" s="672">
        <v>70</v>
      </c>
      <c r="E8" s="672">
        <v>7718.5</v>
      </c>
      <c r="F8" s="669">
        <f t="shared" ref="F8:F19" si="0">B8-D8</f>
        <v>87.837500000000006</v>
      </c>
      <c r="G8" s="669">
        <f t="shared" ref="G8:G19" si="1">C8-E8</f>
        <v>9686.7901249999995</v>
      </c>
      <c r="H8" s="675">
        <v>182.27499999999998</v>
      </c>
      <c r="I8" s="684">
        <v>20521.082249999999</v>
      </c>
      <c r="J8" s="683">
        <v>3.7</v>
      </c>
      <c r="K8" s="682">
        <v>408.59100000000007</v>
      </c>
      <c r="L8" s="669">
        <f t="shared" ref="L8:L19" si="2">H8-J8</f>
        <v>178.57499999999999</v>
      </c>
      <c r="M8" s="669">
        <f t="shared" ref="M8:M19" si="3">I8-K8</f>
        <v>20112.491249999999</v>
      </c>
      <c r="N8" s="674">
        <v>22040.17</v>
      </c>
      <c r="O8" s="674">
        <v>320</v>
      </c>
      <c r="P8" s="674">
        <v>29255.412</v>
      </c>
      <c r="Q8" s="681">
        <v>420</v>
      </c>
      <c r="S8" s="524"/>
      <c r="T8" s="524"/>
    </row>
    <row r="9" spans="1:20" ht="21" customHeight="1">
      <c r="A9" s="536" t="s">
        <v>663</v>
      </c>
      <c r="B9" s="676">
        <v>192.06299999999999</v>
      </c>
      <c r="C9" s="672">
        <v>21783.822390000001</v>
      </c>
      <c r="D9" s="672">
        <v>0</v>
      </c>
      <c r="E9" s="672">
        <v>0</v>
      </c>
      <c r="F9" s="669">
        <f t="shared" si="0"/>
        <v>192.06299999999999</v>
      </c>
      <c r="G9" s="669">
        <f t="shared" si="1"/>
        <v>21783.822390000001</v>
      </c>
      <c r="H9" s="675">
        <v>282.09999999999991</v>
      </c>
      <c r="I9" s="672">
        <v>32344.770749999996</v>
      </c>
      <c r="J9" s="669">
        <v>0</v>
      </c>
      <c r="K9" s="669">
        <v>0</v>
      </c>
      <c r="L9" s="669">
        <f t="shared" si="2"/>
        <v>282.09999999999991</v>
      </c>
      <c r="M9" s="669">
        <f t="shared" si="3"/>
        <v>32344.770749999996</v>
      </c>
      <c r="N9" s="674">
        <v>28421.87</v>
      </c>
      <c r="O9" s="674">
        <v>400</v>
      </c>
      <c r="P9" s="674">
        <v>25809.83</v>
      </c>
      <c r="Q9" s="652">
        <v>360</v>
      </c>
      <c r="R9" s="680"/>
      <c r="S9" s="524"/>
    </row>
    <row r="10" spans="1:20" ht="21" customHeight="1">
      <c r="A10" s="536" t="s">
        <v>662</v>
      </c>
      <c r="B10" s="676">
        <v>419.17</v>
      </c>
      <c r="C10" s="672">
        <v>49281.63</v>
      </c>
      <c r="D10" s="672">
        <v>0</v>
      </c>
      <c r="E10" s="672">
        <v>0</v>
      </c>
      <c r="F10" s="669">
        <f t="shared" si="0"/>
        <v>419.17</v>
      </c>
      <c r="G10" s="669">
        <f t="shared" si="1"/>
        <v>49281.63</v>
      </c>
      <c r="H10" s="675">
        <v>437.79999999999995</v>
      </c>
      <c r="I10" s="672">
        <v>49761.223000000013</v>
      </c>
      <c r="J10" s="669">
        <v>0</v>
      </c>
      <c r="K10" s="669">
        <v>0</v>
      </c>
      <c r="L10" s="669">
        <f t="shared" si="2"/>
        <v>437.79999999999995</v>
      </c>
      <c r="M10" s="669">
        <f t="shared" si="3"/>
        <v>49761.223000000013</v>
      </c>
      <c r="N10" s="674">
        <v>22025.87</v>
      </c>
      <c r="O10" s="674">
        <v>300</v>
      </c>
      <c r="P10" s="674">
        <v>19924.12</v>
      </c>
      <c r="Q10" s="652">
        <v>280</v>
      </c>
      <c r="S10" s="524"/>
    </row>
    <row r="11" spans="1:20" ht="21" customHeight="1">
      <c r="A11" s="536" t="s">
        <v>661</v>
      </c>
      <c r="B11" s="676">
        <v>180.38</v>
      </c>
      <c r="C11" s="672">
        <v>21107.49</v>
      </c>
      <c r="D11" s="672">
        <v>0</v>
      </c>
      <c r="E11" s="672">
        <v>0</v>
      </c>
      <c r="F11" s="669">
        <f t="shared" si="0"/>
        <v>180.38</v>
      </c>
      <c r="G11" s="669">
        <f t="shared" si="1"/>
        <v>21107.49</v>
      </c>
      <c r="H11" s="672">
        <v>301.66249999999997</v>
      </c>
      <c r="I11" s="675">
        <v>34338.402125000001</v>
      </c>
      <c r="J11" s="672">
        <v>0</v>
      </c>
      <c r="K11" s="672">
        <v>0</v>
      </c>
      <c r="L11" s="669">
        <f t="shared" si="2"/>
        <v>301.66249999999997</v>
      </c>
      <c r="M11" s="669">
        <f t="shared" si="3"/>
        <v>34338.402125000001</v>
      </c>
      <c r="N11" s="674">
        <v>26320.12</v>
      </c>
      <c r="O11" s="674">
        <v>360</v>
      </c>
      <c r="P11" s="674">
        <v>25612.583999999995</v>
      </c>
      <c r="Q11" s="652">
        <v>360</v>
      </c>
      <c r="S11" s="524"/>
    </row>
    <row r="12" spans="1:20" ht="21" customHeight="1">
      <c r="A12" s="536" t="s">
        <v>660</v>
      </c>
      <c r="B12" s="676">
        <v>217.5</v>
      </c>
      <c r="C12" s="672">
        <v>24778.692499999997</v>
      </c>
      <c r="D12" s="672">
        <v>0</v>
      </c>
      <c r="E12" s="672">
        <v>0</v>
      </c>
      <c r="F12" s="669">
        <f t="shared" si="0"/>
        <v>217.5</v>
      </c>
      <c r="G12" s="669">
        <f t="shared" si="1"/>
        <v>24778.692499999997</v>
      </c>
      <c r="H12" s="675">
        <v>218.52500000000003</v>
      </c>
      <c r="I12" s="672">
        <v>25027.88925</v>
      </c>
      <c r="J12" s="672">
        <v>0</v>
      </c>
      <c r="K12" s="672">
        <v>0</v>
      </c>
      <c r="L12" s="669">
        <f t="shared" si="2"/>
        <v>218.52500000000003</v>
      </c>
      <c r="M12" s="669">
        <f t="shared" si="3"/>
        <v>25027.88925</v>
      </c>
      <c r="N12" s="674">
        <v>25457.27</v>
      </c>
      <c r="O12" s="674">
        <v>360</v>
      </c>
      <c r="P12" s="674">
        <v>21475.662</v>
      </c>
      <c r="Q12" s="652">
        <v>300</v>
      </c>
      <c r="S12" s="524"/>
    </row>
    <row r="13" spans="1:20" ht="21" customHeight="1">
      <c r="A13" s="536" t="s">
        <v>659</v>
      </c>
      <c r="B13" s="676">
        <v>298.875</v>
      </c>
      <c r="C13" s="672">
        <v>33649.246500000001</v>
      </c>
      <c r="D13" s="672">
        <v>0</v>
      </c>
      <c r="E13" s="672">
        <v>0</v>
      </c>
      <c r="F13" s="669">
        <f t="shared" si="0"/>
        <v>298.875</v>
      </c>
      <c r="G13" s="669">
        <f t="shared" si="1"/>
        <v>33649.246500000001</v>
      </c>
      <c r="H13" s="675"/>
      <c r="I13" s="672"/>
      <c r="J13" s="672"/>
      <c r="K13" s="672"/>
      <c r="L13" s="669">
        <f t="shared" si="2"/>
        <v>0</v>
      </c>
      <c r="M13" s="669">
        <f t="shared" si="3"/>
        <v>0</v>
      </c>
      <c r="N13" s="674">
        <v>29709.35</v>
      </c>
      <c r="O13" s="674">
        <v>424</v>
      </c>
      <c r="P13" s="674"/>
      <c r="Q13" s="652"/>
    </row>
    <row r="14" spans="1:20" ht="21" customHeight="1">
      <c r="A14" s="536" t="s">
        <v>658</v>
      </c>
      <c r="B14" s="676">
        <v>327.8</v>
      </c>
      <c r="C14" s="672">
        <v>37367.839</v>
      </c>
      <c r="D14" s="672">
        <v>0</v>
      </c>
      <c r="E14" s="672">
        <v>0</v>
      </c>
      <c r="F14" s="669">
        <f t="shared" si="0"/>
        <v>327.8</v>
      </c>
      <c r="G14" s="669">
        <f t="shared" si="1"/>
        <v>37367.839</v>
      </c>
      <c r="H14" s="675"/>
      <c r="I14" s="672"/>
      <c r="J14" s="672"/>
      <c r="K14" s="672"/>
      <c r="L14" s="669">
        <f t="shared" si="2"/>
        <v>0</v>
      </c>
      <c r="M14" s="669">
        <f t="shared" si="3"/>
        <v>0</v>
      </c>
      <c r="N14" s="674">
        <v>22796.91</v>
      </c>
      <c r="O14" s="674">
        <v>320</v>
      </c>
      <c r="P14" s="674"/>
      <c r="Q14" s="652"/>
      <c r="T14" s="679"/>
    </row>
    <row r="15" spans="1:20" ht="21" customHeight="1">
      <c r="A15" s="536" t="s">
        <v>657</v>
      </c>
      <c r="B15" s="672">
        <v>246.47500000000002</v>
      </c>
      <c r="C15" s="672">
        <v>27903.655500000001</v>
      </c>
      <c r="D15" s="672">
        <v>0</v>
      </c>
      <c r="E15" s="672">
        <v>0</v>
      </c>
      <c r="F15" s="669">
        <f t="shared" si="0"/>
        <v>246.47500000000002</v>
      </c>
      <c r="G15" s="669">
        <f t="shared" si="1"/>
        <v>27903.655500000001</v>
      </c>
      <c r="H15" s="669"/>
      <c r="I15" s="672"/>
      <c r="J15" s="672"/>
      <c r="K15" s="672"/>
      <c r="L15" s="669">
        <f t="shared" si="2"/>
        <v>0</v>
      </c>
      <c r="M15" s="669">
        <f t="shared" si="3"/>
        <v>0</v>
      </c>
      <c r="N15" s="674">
        <v>24119.979999999996</v>
      </c>
      <c r="O15" s="674">
        <v>340</v>
      </c>
      <c r="P15" s="674"/>
      <c r="Q15" s="652"/>
    </row>
    <row r="16" spans="1:20" ht="21" customHeight="1">
      <c r="A16" s="536" t="s">
        <v>656</v>
      </c>
      <c r="B16" s="677">
        <v>241.06</v>
      </c>
      <c r="C16" s="677">
        <v>26659.37255</v>
      </c>
      <c r="D16" s="672">
        <v>0</v>
      </c>
      <c r="E16" s="672">
        <v>0</v>
      </c>
      <c r="F16" s="669">
        <f t="shared" si="0"/>
        <v>241.06</v>
      </c>
      <c r="G16" s="669">
        <f t="shared" si="1"/>
        <v>26659.37255</v>
      </c>
      <c r="H16" s="678"/>
      <c r="I16" s="677"/>
      <c r="J16" s="672"/>
      <c r="K16" s="672"/>
      <c r="L16" s="669">
        <f t="shared" si="2"/>
        <v>0</v>
      </c>
      <c r="M16" s="669">
        <f t="shared" si="3"/>
        <v>0</v>
      </c>
      <c r="N16" s="674">
        <v>23461.980000000003</v>
      </c>
      <c r="O16" s="674">
        <v>340</v>
      </c>
      <c r="P16" s="674"/>
      <c r="Q16" s="652"/>
    </row>
    <row r="17" spans="1:23" ht="21" customHeight="1">
      <c r="A17" s="536" t="s">
        <v>655</v>
      </c>
      <c r="B17" s="676">
        <v>357.77500000000003</v>
      </c>
      <c r="C17" s="672">
        <v>39863.166750000004</v>
      </c>
      <c r="D17" s="672">
        <v>0</v>
      </c>
      <c r="E17" s="672">
        <v>0</v>
      </c>
      <c r="F17" s="669">
        <f t="shared" si="0"/>
        <v>357.77500000000003</v>
      </c>
      <c r="G17" s="669">
        <f t="shared" si="1"/>
        <v>39863.166750000004</v>
      </c>
      <c r="H17" s="675"/>
      <c r="I17" s="672"/>
      <c r="J17" s="672"/>
      <c r="K17" s="672"/>
      <c r="L17" s="669">
        <f t="shared" si="2"/>
        <v>0</v>
      </c>
      <c r="M17" s="669">
        <f t="shared" si="3"/>
        <v>0</v>
      </c>
      <c r="N17" s="674">
        <v>23648.359999999997</v>
      </c>
      <c r="O17" s="674">
        <v>340</v>
      </c>
      <c r="P17" s="674"/>
      <c r="Q17" s="652"/>
    </row>
    <row r="18" spans="1:23" ht="21" customHeight="1">
      <c r="A18" s="536" t="s">
        <v>654</v>
      </c>
      <c r="B18" s="676">
        <v>346.57500000000005</v>
      </c>
      <c r="C18" s="672">
        <v>38640.774749999997</v>
      </c>
      <c r="D18" s="672">
        <v>0</v>
      </c>
      <c r="E18" s="672">
        <v>0</v>
      </c>
      <c r="F18" s="669">
        <f t="shared" si="0"/>
        <v>346.57500000000005</v>
      </c>
      <c r="G18" s="669">
        <f t="shared" si="1"/>
        <v>38640.774749999997</v>
      </c>
      <c r="H18" s="675"/>
      <c r="I18" s="672"/>
      <c r="J18" s="672"/>
      <c r="K18" s="672"/>
      <c r="L18" s="669">
        <f t="shared" si="2"/>
        <v>0</v>
      </c>
      <c r="M18" s="669">
        <f t="shared" si="3"/>
        <v>0</v>
      </c>
      <c r="N18" s="674">
        <v>27830.472000000005</v>
      </c>
      <c r="O18" s="674">
        <v>400</v>
      </c>
      <c r="P18" s="674"/>
      <c r="Q18" s="652"/>
    </row>
    <row r="19" spans="1:23" ht="21" customHeight="1">
      <c r="A19" s="535" t="s">
        <v>653</v>
      </c>
      <c r="B19" s="673">
        <v>273.42500000000001</v>
      </c>
      <c r="C19" s="670">
        <v>30187.329750000004</v>
      </c>
      <c r="D19" s="672">
        <v>0</v>
      </c>
      <c r="E19" s="670">
        <v>0</v>
      </c>
      <c r="F19" s="669">
        <f t="shared" si="0"/>
        <v>273.42500000000001</v>
      </c>
      <c r="G19" s="669">
        <f t="shared" si="1"/>
        <v>30187.329750000004</v>
      </c>
      <c r="H19" s="671"/>
      <c r="I19" s="670"/>
      <c r="J19" s="670"/>
      <c r="K19" s="670"/>
      <c r="L19" s="669">
        <f t="shared" si="2"/>
        <v>0</v>
      </c>
      <c r="M19" s="669">
        <f t="shared" si="3"/>
        <v>0</v>
      </c>
      <c r="N19" s="668">
        <v>23494.149999999998</v>
      </c>
      <c r="O19" s="668">
        <v>340</v>
      </c>
      <c r="P19" s="668"/>
      <c r="Q19" s="667"/>
      <c r="S19" s="659"/>
    </row>
    <row r="20" spans="1:23" ht="21" customHeight="1" thickBot="1">
      <c r="A20" s="651" t="s">
        <v>406</v>
      </c>
      <c r="B20" s="666">
        <f t="shared" ref="B20:Q20" si="4">SUM(B8:B19)</f>
        <v>3258.9355000000005</v>
      </c>
      <c r="C20" s="665">
        <f t="shared" si="4"/>
        <v>368628.30981500004</v>
      </c>
      <c r="D20" s="665">
        <f t="shared" si="4"/>
        <v>70</v>
      </c>
      <c r="E20" s="665">
        <f t="shared" si="4"/>
        <v>7718.5</v>
      </c>
      <c r="F20" s="666">
        <f t="shared" si="4"/>
        <v>3188.9355000000005</v>
      </c>
      <c r="G20" s="665">
        <f t="shared" si="4"/>
        <v>360909.80981500004</v>
      </c>
      <c r="H20" s="665">
        <f t="shared" si="4"/>
        <v>1422.3625</v>
      </c>
      <c r="I20" s="665">
        <f t="shared" si="4"/>
        <v>161993.367375</v>
      </c>
      <c r="J20" s="665">
        <f t="shared" si="4"/>
        <v>3.7</v>
      </c>
      <c r="K20" s="665">
        <f t="shared" si="4"/>
        <v>408.59100000000007</v>
      </c>
      <c r="L20" s="666">
        <f t="shared" si="4"/>
        <v>1418.6624999999999</v>
      </c>
      <c r="M20" s="665">
        <f t="shared" si="4"/>
        <v>161584.77637500002</v>
      </c>
      <c r="N20" s="664">
        <f t="shared" si="4"/>
        <v>299326.50199999998</v>
      </c>
      <c r="O20" s="664">
        <f t="shared" si="4"/>
        <v>4244</v>
      </c>
      <c r="P20" s="664">
        <f t="shared" si="4"/>
        <v>122077.60799999999</v>
      </c>
      <c r="Q20" s="663">
        <f t="shared" si="4"/>
        <v>1720</v>
      </c>
      <c r="S20" s="659"/>
    </row>
    <row r="21" spans="1:23" ht="21" hidden="1" customHeight="1" thickTop="1">
      <c r="A21" s="662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0"/>
      <c r="O21" s="660"/>
      <c r="P21" s="660"/>
      <c r="Q21" s="660"/>
      <c r="S21" s="659"/>
    </row>
    <row r="22" spans="1:23" ht="17.25" hidden="1" thickTop="1" thickBot="1">
      <c r="S22" s="659"/>
      <c r="V22" s="2699" t="s">
        <v>693</v>
      </c>
      <c r="W22" s="2699"/>
    </row>
    <row r="23" spans="1:23" ht="16.5" hidden="1" thickTop="1">
      <c r="A23" s="2700" t="s">
        <v>666</v>
      </c>
      <c r="B23" s="2690" t="s">
        <v>688</v>
      </c>
      <c r="C23" s="2691"/>
      <c r="D23" s="2691"/>
      <c r="E23" s="2691"/>
      <c r="F23" s="2691"/>
      <c r="G23" s="2691"/>
      <c r="H23" s="2691"/>
      <c r="I23" s="2691"/>
      <c r="J23" s="2691"/>
      <c r="K23" s="2691"/>
      <c r="L23" s="2691"/>
      <c r="M23" s="2691"/>
      <c r="N23" s="2691"/>
      <c r="O23" s="2691"/>
      <c r="P23" s="2691"/>
      <c r="Q23" s="2691"/>
      <c r="R23" s="2691"/>
      <c r="S23" s="2691"/>
      <c r="T23" s="2691"/>
      <c r="U23" s="2691"/>
      <c r="V23" s="2691"/>
      <c r="W23" s="2692"/>
    </row>
    <row r="24" spans="1:23" ht="16.5" hidden="1" thickTop="1">
      <c r="A24" s="2701"/>
      <c r="B24" s="2684" t="s">
        <v>44</v>
      </c>
      <c r="C24" s="2685"/>
      <c r="D24" s="2685"/>
      <c r="E24" s="2685"/>
      <c r="F24" s="2685"/>
      <c r="G24" s="2685"/>
      <c r="H24" s="2685"/>
      <c r="I24" s="2685"/>
      <c r="J24" s="2685"/>
      <c r="K24" s="2685"/>
      <c r="L24" s="2686"/>
      <c r="M24" s="2693" t="s">
        <v>56</v>
      </c>
      <c r="N24" s="2694"/>
      <c r="O24" s="2694"/>
      <c r="P24" s="2694"/>
      <c r="Q24" s="2694"/>
      <c r="R24" s="2694"/>
      <c r="S24" s="2694"/>
      <c r="T24" s="2694"/>
      <c r="U24" s="2694"/>
      <c r="V24" s="2694"/>
      <c r="W24" s="2695"/>
    </row>
    <row r="25" spans="1:23" ht="16.5" hidden="1" thickTop="1">
      <c r="A25" s="2701"/>
      <c r="B25" s="2687"/>
      <c r="C25" s="2688"/>
      <c r="D25" s="2688"/>
      <c r="E25" s="2688"/>
      <c r="F25" s="2688"/>
      <c r="G25" s="2688"/>
      <c r="H25" s="2688"/>
      <c r="I25" s="2688"/>
      <c r="J25" s="2688"/>
      <c r="K25" s="2688"/>
      <c r="L25" s="2689"/>
      <c r="M25" s="2696"/>
      <c r="N25" s="2697"/>
      <c r="O25" s="2697"/>
      <c r="P25" s="2697"/>
      <c r="Q25" s="2697"/>
      <c r="R25" s="2697"/>
      <c r="S25" s="2697"/>
      <c r="T25" s="2697"/>
      <c r="U25" s="2697"/>
      <c r="V25" s="2697"/>
      <c r="W25" s="2698"/>
    </row>
    <row r="26" spans="1:23" ht="16.5" hidden="1" thickTop="1">
      <c r="A26" s="2702"/>
      <c r="B26" s="658" t="s">
        <v>688</v>
      </c>
      <c r="C26" s="658" t="s">
        <v>692</v>
      </c>
      <c r="D26" s="657" t="s">
        <v>688</v>
      </c>
      <c r="E26" s="657" t="s">
        <v>691</v>
      </c>
      <c r="F26" s="657" t="s">
        <v>688</v>
      </c>
      <c r="G26" s="657" t="s">
        <v>690</v>
      </c>
      <c r="H26" s="657" t="s">
        <v>688</v>
      </c>
      <c r="I26" s="657" t="s">
        <v>689</v>
      </c>
      <c r="J26" s="657" t="s">
        <v>688</v>
      </c>
      <c r="K26" s="657" t="s">
        <v>687</v>
      </c>
      <c r="L26" s="657" t="s">
        <v>686</v>
      </c>
      <c r="M26" s="657" t="s">
        <v>688</v>
      </c>
      <c r="N26" s="657" t="s">
        <v>692</v>
      </c>
      <c r="O26" s="657" t="s">
        <v>688</v>
      </c>
      <c r="P26" s="657" t="s">
        <v>691</v>
      </c>
      <c r="Q26" s="657" t="s">
        <v>688</v>
      </c>
      <c r="R26" s="657" t="s">
        <v>690</v>
      </c>
      <c r="S26" s="657" t="s">
        <v>688</v>
      </c>
      <c r="T26" s="657" t="s">
        <v>689</v>
      </c>
      <c r="U26" s="657" t="s">
        <v>688</v>
      </c>
      <c r="V26" s="657" t="s">
        <v>687</v>
      </c>
      <c r="W26" s="656" t="s">
        <v>686</v>
      </c>
    </row>
    <row r="27" spans="1:23" ht="16.5" hidden="1" thickTop="1">
      <c r="A27" s="536" t="s">
        <v>664</v>
      </c>
      <c r="B27" s="654">
        <v>22040.17</v>
      </c>
      <c r="C27" s="654">
        <v>320</v>
      </c>
      <c r="D27" s="654">
        <v>635.77800000000002</v>
      </c>
      <c r="E27" s="654">
        <v>8</v>
      </c>
      <c r="F27" s="654">
        <v>1779.65</v>
      </c>
      <c r="G27" s="654">
        <v>20</v>
      </c>
      <c r="H27" s="654">
        <v>0</v>
      </c>
      <c r="I27" s="654">
        <v>0</v>
      </c>
      <c r="J27" s="654">
        <v>0</v>
      </c>
      <c r="K27" s="653">
        <v>0</v>
      </c>
      <c r="L27" s="654">
        <f t="shared" ref="L27:L38" si="5">B27+D27+F27+H27+J27</f>
        <v>24455.597999999998</v>
      </c>
      <c r="M27" s="654">
        <v>29255.412</v>
      </c>
      <c r="N27" s="654">
        <v>420</v>
      </c>
      <c r="O27" s="654">
        <v>0</v>
      </c>
      <c r="P27" s="654">
        <v>0</v>
      </c>
      <c r="Q27" s="654">
        <v>0</v>
      </c>
      <c r="R27" s="654">
        <v>0</v>
      </c>
      <c r="S27" s="654">
        <v>0</v>
      </c>
      <c r="T27" s="654">
        <v>0</v>
      </c>
      <c r="U27" s="654">
        <v>0</v>
      </c>
      <c r="V27" s="653">
        <v>0</v>
      </c>
      <c r="W27" s="652">
        <f t="shared" ref="W27:W38" si="6">M27+O27+Q27+S27+U27</f>
        <v>29255.412</v>
      </c>
    </row>
    <row r="28" spans="1:23" ht="16.5" hidden="1" thickTop="1">
      <c r="A28" s="536" t="s">
        <v>663</v>
      </c>
      <c r="B28" s="654">
        <v>28421.87</v>
      </c>
      <c r="C28" s="654">
        <v>400</v>
      </c>
      <c r="D28" s="654">
        <v>661.07600000000002</v>
      </c>
      <c r="E28" s="654">
        <v>8</v>
      </c>
      <c r="F28" s="654">
        <v>0</v>
      </c>
      <c r="G28" s="654">
        <v>0</v>
      </c>
      <c r="H28" s="654">
        <v>0</v>
      </c>
      <c r="I28" s="654">
        <v>0</v>
      </c>
      <c r="J28" s="654">
        <v>0</v>
      </c>
      <c r="K28" s="653">
        <v>0</v>
      </c>
      <c r="L28" s="654">
        <f t="shared" si="5"/>
        <v>29082.946</v>
      </c>
      <c r="M28" s="654">
        <v>25809.83</v>
      </c>
      <c r="N28" s="654">
        <v>360</v>
      </c>
      <c r="O28" s="654">
        <v>0</v>
      </c>
      <c r="P28" s="654">
        <v>0</v>
      </c>
      <c r="Q28" s="654">
        <v>0</v>
      </c>
      <c r="R28" s="654">
        <v>0</v>
      </c>
      <c r="S28" s="654">
        <v>0</v>
      </c>
      <c r="T28" s="654">
        <v>0</v>
      </c>
      <c r="U28" s="654">
        <v>0</v>
      </c>
      <c r="V28" s="653">
        <v>0</v>
      </c>
      <c r="W28" s="652">
        <f t="shared" si="6"/>
        <v>25809.83</v>
      </c>
    </row>
    <row r="29" spans="1:23" ht="16.5" hidden="1" thickTop="1">
      <c r="A29" s="536" t="s">
        <v>662</v>
      </c>
      <c r="B29" s="654">
        <v>22025.87</v>
      </c>
      <c r="C29" s="654">
        <v>300</v>
      </c>
      <c r="D29" s="654">
        <v>0</v>
      </c>
      <c r="E29" s="654">
        <v>0</v>
      </c>
      <c r="F29" s="654">
        <v>0</v>
      </c>
      <c r="G29" s="654">
        <v>0</v>
      </c>
      <c r="H29" s="654">
        <v>6406.76</v>
      </c>
      <c r="I29" s="654">
        <v>10000</v>
      </c>
      <c r="J29" s="654">
        <v>0</v>
      </c>
      <c r="K29" s="653">
        <v>0</v>
      </c>
      <c r="L29" s="654">
        <f t="shared" si="5"/>
        <v>28432.629999999997</v>
      </c>
      <c r="M29" s="654">
        <v>19924.12</v>
      </c>
      <c r="N29" s="654">
        <v>280</v>
      </c>
      <c r="O29" s="654">
        <v>0</v>
      </c>
      <c r="P29" s="654">
        <v>0</v>
      </c>
      <c r="Q29" s="654">
        <v>0</v>
      </c>
      <c r="R29" s="654">
        <v>0</v>
      </c>
      <c r="S29" s="654">
        <v>0</v>
      </c>
      <c r="T29" s="654">
        <v>0</v>
      </c>
      <c r="U29" s="654">
        <v>0</v>
      </c>
      <c r="V29" s="653">
        <v>0</v>
      </c>
      <c r="W29" s="652">
        <f t="shared" si="6"/>
        <v>19924.12</v>
      </c>
    </row>
    <row r="30" spans="1:23" ht="16.5" hidden="1" thickTop="1">
      <c r="A30" s="536" t="s">
        <v>661</v>
      </c>
      <c r="B30" s="654">
        <v>26320.12</v>
      </c>
      <c r="C30" s="654">
        <v>360</v>
      </c>
      <c r="D30" s="654">
        <v>0</v>
      </c>
      <c r="E30" s="654">
        <v>0</v>
      </c>
      <c r="F30" s="654">
        <v>0</v>
      </c>
      <c r="G30" s="654">
        <v>0</v>
      </c>
      <c r="H30" s="654">
        <v>3848</v>
      </c>
      <c r="I30" s="654">
        <v>6000</v>
      </c>
      <c r="J30" s="654">
        <v>0</v>
      </c>
      <c r="K30" s="653">
        <v>0</v>
      </c>
      <c r="L30" s="654">
        <f t="shared" si="5"/>
        <v>30168.12</v>
      </c>
      <c r="M30" s="654">
        <v>25612.583999999995</v>
      </c>
      <c r="N30" s="654">
        <v>360</v>
      </c>
      <c r="O30" s="654">
        <v>0</v>
      </c>
      <c r="P30" s="654">
        <v>0</v>
      </c>
      <c r="Q30" s="654">
        <v>0</v>
      </c>
      <c r="R30" s="654">
        <v>0</v>
      </c>
      <c r="S30" s="654">
        <v>0</v>
      </c>
      <c r="T30" s="654">
        <v>0</v>
      </c>
      <c r="U30" s="654">
        <v>0</v>
      </c>
      <c r="V30" s="653">
        <v>0</v>
      </c>
      <c r="W30" s="652">
        <f t="shared" si="6"/>
        <v>25612.583999999995</v>
      </c>
    </row>
    <row r="31" spans="1:23" ht="16.5" hidden="1" thickTop="1">
      <c r="A31" s="536" t="s">
        <v>660</v>
      </c>
      <c r="B31" s="654">
        <v>25457.27</v>
      </c>
      <c r="C31" s="654">
        <v>360</v>
      </c>
      <c r="D31" s="654">
        <v>0</v>
      </c>
      <c r="E31" s="654">
        <v>0</v>
      </c>
      <c r="F31" s="654">
        <v>0</v>
      </c>
      <c r="G31" s="654">
        <v>0</v>
      </c>
      <c r="H31" s="654">
        <v>0</v>
      </c>
      <c r="I31" s="654">
        <v>0</v>
      </c>
      <c r="J31" s="654">
        <v>2034.9</v>
      </c>
      <c r="K31" s="655">
        <v>200</v>
      </c>
      <c r="L31" s="654">
        <f t="shared" si="5"/>
        <v>27492.170000000002</v>
      </c>
      <c r="M31" s="654">
        <v>21475.662</v>
      </c>
      <c r="N31" s="654">
        <v>300</v>
      </c>
      <c r="O31" s="654">
        <v>0</v>
      </c>
      <c r="P31" s="654">
        <v>0</v>
      </c>
      <c r="Q31" s="654">
        <v>0</v>
      </c>
      <c r="R31" s="654">
        <v>0</v>
      </c>
      <c r="S31" s="654">
        <v>0</v>
      </c>
      <c r="T31" s="654">
        <v>0</v>
      </c>
      <c r="U31" s="654">
        <v>0</v>
      </c>
      <c r="V31" s="655">
        <v>0</v>
      </c>
      <c r="W31" s="652">
        <f t="shared" si="6"/>
        <v>21475.662</v>
      </c>
    </row>
    <row r="32" spans="1:23" ht="16.5" hidden="1" thickTop="1">
      <c r="A32" s="536" t="s">
        <v>659</v>
      </c>
      <c r="B32" s="654">
        <v>29709.35</v>
      </c>
      <c r="C32" s="654">
        <v>424</v>
      </c>
      <c r="D32" s="654">
        <v>957.72</v>
      </c>
      <c r="E32" s="654">
        <v>12</v>
      </c>
      <c r="F32" s="654">
        <v>0</v>
      </c>
      <c r="G32" s="654">
        <v>0</v>
      </c>
      <c r="H32" s="654">
        <v>0</v>
      </c>
      <c r="I32" s="654">
        <v>0</v>
      </c>
      <c r="J32" s="654">
        <v>0</v>
      </c>
      <c r="K32" s="655">
        <v>0</v>
      </c>
      <c r="L32" s="654">
        <f t="shared" si="5"/>
        <v>30667.07</v>
      </c>
      <c r="M32" s="654"/>
      <c r="N32" s="654"/>
      <c r="O32" s="654"/>
      <c r="P32" s="654"/>
      <c r="Q32" s="654"/>
      <c r="R32" s="654"/>
      <c r="S32" s="654"/>
      <c r="T32" s="654"/>
      <c r="U32" s="654"/>
      <c r="V32" s="655"/>
      <c r="W32" s="652">
        <f t="shared" si="6"/>
        <v>0</v>
      </c>
    </row>
    <row r="33" spans="1:23" ht="16.5" hidden="1" thickTop="1">
      <c r="A33" s="536" t="s">
        <v>658</v>
      </c>
      <c r="B33" s="654">
        <v>22796.91</v>
      </c>
      <c r="C33" s="654">
        <v>320</v>
      </c>
      <c r="D33" s="654">
        <v>0</v>
      </c>
      <c r="E33" s="654">
        <v>0</v>
      </c>
      <c r="F33" s="654">
        <v>0</v>
      </c>
      <c r="G33" s="654">
        <v>0</v>
      </c>
      <c r="H33" s="654">
        <v>1310</v>
      </c>
      <c r="I33" s="654">
        <v>2000</v>
      </c>
      <c r="J33" s="654">
        <v>0</v>
      </c>
      <c r="K33" s="653">
        <v>0</v>
      </c>
      <c r="L33" s="654">
        <f t="shared" si="5"/>
        <v>24106.91</v>
      </c>
      <c r="M33" s="654"/>
      <c r="N33" s="654"/>
      <c r="O33" s="654"/>
      <c r="P33" s="654"/>
      <c r="Q33" s="654"/>
      <c r="R33" s="654"/>
      <c r="S33" s="654"/>
      <c r="T33" s="654"/>
      <c r="U33" s="654"/>
      <c r="V33" s="653"/>
      <c r="W33" s="652">
        <f t="shared" si="6"/>
        <v>0</v>
      </c>
    </row>
    <row r="34" spans="1:23" ht="16.5" hidden="1" thickTop="1">
      <c r="A34" s="536" t="s">
        <v>657</v>
      </c>
      <c r="B34" s="654">
        <v>24119.979999999996</v>
      </c>
      <c r="C34" s="654">
        <v>340</v>
      </c>
      <c r="D34" s="654">
        <v>1633.38</v>
      </c>
      <c r="E34" s="654">
        <v>21</v>
      </c>
      <c r="F34" s="654">
        <v>0</v>
      </c>
      <c r="G34" s="654">
        <v>0</v>
      </c>
      <c r="H34" s="654">
        <v>0</v>
      </c>
      <c r="I34" s="654">
        <v>0</v>
      </c>
      <c r="J34" s="654">
        <v>0</v>
      </c>
      <c r="K34" s="653">
        <v>0</v>
      </c>
      <c r="L34" s="654">
        <f t="shared" si="5"/>
        <v>25753.359999999997</v>
      </c>
      <c r="M34" s="654"/>
      <c r="N34" s="654"/>
      <c r="O34" s="654"/>
      <c r="P34" s="654"/>
      <c r="Q34" s="654"/>
      <c r="R34" s="654"/>
      <c r="S34" s="654"/>
      <c r="T34" s="654"/>
      <c r="U34" s="654"/>
      <c r="V34" s="653"/>
      <c r="W34" s="652">
        <f t="shared" si="6"/>
        <v>0</v>
      </c>
    </row>
    <row r="35" spans="1:23" ht="16.5" hidden="1" thickTop="1">
      <c r="A35" s="536" t="s">
        <v>656</v>
      </c>
      <c r="B35" s="654">
        <v>23461.980000000003</v>
      </c>
      <c r="C35" s="654">
        <v>340</v>
      </c>
      <c r="D35" s="654">
        <v>0</v>
      </c>
      <c r="E35" s="654">
        <v>0</v>
      </c>
      <c r="F35" s="654">
        <v>0</v>
      </c>
      <c r="G35" s="654">
        <v>0</v>
      </c>
      <c r="H35" s="654">
        <v>2490</v>
      </c>
      <c r="I35" s="654">
        <v>4000</v>
      </c>
      <c r="J35" s="654">
        <v>0</v>
      </c>
      <c r="K35" s="653">
        <v>0</v>
      </c>
      <c r="L35" s="654">
        <f t="shared" si="5"/>
        <v>25951.980000000003</v>
      </c>
      <c r="M35" s="654"/>
      <c r="N35" s="654"/>
      <c r="O35" s="654"/>
      <c r="P35" s="654"/>
      <c r="Q35" s="654"/>
      <c r="R35" s="654"/>
      <c r="S35" s="654"/>
      <c r="T35" s="654"/>
      <c r="U35" s="654"/>
      <c r="V35" s="653"/>
      <c r="W35" s="652">
        <f t="shared" si="6"/>
        <v>0</v>
      </c>
    </row>
    <row r="36" spans="1:23" ht="16.5" hidden="1" thickTop="1">
      <c r="A36" s="536" t="s">
        <v>655</v>
      </c>
      <c r="B36" s="654">
        <v>23648.359999999997</v>
      </c>
      <c r="C36" s="654">
        <v>340</v>
      </c>
      <c r="D36" s="654">
        <v>0</v>
      </c>
      <c r="E36" s="654">
        <v>0</v>
      </c>
      <c r="F36" s="654">
        <v>0</v>
      </c>
      <c r="G36" s="654">
        <v>0</v>
      </c>
      <c r="H36" s="654">
        <v>1250</v>
      </c>
      <c r="I36" s="654">
        <v>2000</v>
      </c>
      <c r="J36" s="654">
        <v>0</v>
      </c>
      <c r="K36" s="653">
        <v>0</v>
      </c>
      <c r="L36" s="654">
        <f t="shared" si="5"/>
        <v>24898.359999999997</v>
      </c>
      <c r="M36" s="654"/>
      <c r="N36" s="654"/>
      <c r="O36" s="654"/>
      <c r="P36" s="654"/>
      <c r="Q36" s="654"/>
      <c r="R36" s="654"/>
      <c r="S36" s="654"/>
      <c r="T36" s="654"/>
      <c r="U36" s="654"/>
      <c r="V36" s="653"/>
      <c r="W36" s="652">
        <f t="shared" si="6"/>
        <v>0</v>
      </c>
    </row>
    <row r="37" spans="1:23" ht="16.5" hidden="1" thickTop="1">
      <c r="A37" s="536" t="s">
        <v>654</v>
      </c>
      <c r="B37" s="654">
        <v>27830.472000000005</v>
      </c>
      <c r="C37" s="654">
        <v>400</v>
      </c>
      <c r="D37" s="654">
        <v>0</v>
      </c>
      <c r="E37" s="654">
        <v>0</v>
      </c>
      <c r="F37" s="654">
        <v>0</v>
      </c>
      <c r="G37" s="654">
        <v>0</v>
      </c>
      <c r="H37" s="654">
        <v>0</v>
      </c>
      <c r="I37" s="654">
        <v>0</v>
      </c>
      <c r="J37" s="654">
        <v>0</v>
      </c>
      <c r="K37" s="653">
        <v>0</v>
      </c>
      <c r="L37" s="654">
        <f t="shared" si="5"/>
        <v>27830.472000000005</v>
      </c>
      <c r="M37" s="654"/>
      <c r="N37" s="654"/>
      <c r="O37" s="654"/>
      <c r="P37" s="654"/>
      <c r="Q37" s="654"/>
      <c r="R37" s="654"/>
      <c r="S37" s="654"/>
      <c r="T37" s="654"/>
      <c r="U37" s="654"/>
      <c r="V37" s="653"/>
      <c r="W37" s="652">
        <f t="shared" si="6"/>
        <v>0</v>
      </c>
    </row>
    <row r="38" spans="1:23" ht="16.5" hidden="1" thickTop="1">
      <c r="A38" s="536" t="s">
        <v>653</v>
      </c>
      <c r="B38" s="654">
        <v>23494.149999999998</v>
      </c>
      <c r="C38" s="654">
        <v>340</v>
      </c>
      <c r="D38" s="654">
        <v>771.05000000000007</v>
      </c>
      <c r="E38" s="654">
        <v>10</v>
      </c>
      <c r="F38" s="654">
        <v>0</v>
      </c>
      <c r="G38" s="654">
        <v>0</v>
      </c>
      <c r="H38" s="654">
        <v>0</v>
      </c>
      <c r="I38" s="654">
        <v>0</v>
      </c>
      <c r="J38" s="654">
        <v>0</v>
      </c>
      <c r="K38" s="653">
        <v>0</v>
      </c>
      <c r="L38" s="654">
        <f t="shared" si="5"/>
        <v>24265.199999999997</v>
      </c>
      <c r="M38" s="654"/>
      <c r="N38" s="654"/>
      <c r="O38" s="654"/>
      <c r="P38" s="654"/>
      <c r="Q38" s="654"/>
      <c r="R38" s="654"/>
      <c r="S38" s="654"/>
      <c r="T38" s="654"/>
      <c r="U38" s="654"/>
      <c r="V38" s="653"/>
      <c r="W38" s="652">
        <f t="shared" si="6"/>
        <v>0</v>
      </c>
    </row>
    <row r="39" spans="1:23" ht="17.25" hidden="1" thickTop="1" thickBot="1">
      <c r="A39" s="651" t="s">
        <v>406</v>
      </c>
      <c r="B39" s="649">
        <f t="shared" ref="B39:W39" si="7">SUM(B27:B38)</f>
        <v>299326.50199999998</v>
      </c>
      <c r="C39" s="650">
        <f t="shared" si="7"/>
        <v>4244</v>
      </c>
      <c r="D39" s="649">
        <f t="shared" si="7"/>
        <v>4659.0039999999999</v>
      </c>
      <c r="E39" s="649">
        <f t="shared" si="7"/>
        <v>59</v>
      </c>
      <c r="F39" s="649">
        <f t="shared" si="7"/>
        <v>1779.65</v>
      </c>
      <c r="G39" s="649">
        <f t="shared" si="7"/>
        <v>20</v>
      </c>
      <c r="H39" s="649">
        <f t="shared" si="7"/>
        <v>15304.76</v>
      </c>
      <c r="I39" s="649">
        <f t="shared" si="7"/>
        <v>24000</v>
      </c>
      <c r="J39" s="649">
        <f t="shared" si="7"/>
        <v>2034.9</v>
      </c>
      <c r="K39" s="649">
        <f t="shared" si="7"/>
        <v>200</v>
      </c>
      <c r="L39" s="649">
        <f t="shared" si="7"/>
        <v>323104.81600000005</v>
      </c>
      <c r="M39" s="649">
        <f t="shared" si="7"/>
        <v>122077.60799999999</v>
      </c>
      <c r="N39" s="649">
        <f t="shared" si="7"/>
        <v>1720</v>
      </c>
      <c r="O39" s="649">
        <f t="shared" si="7"/>
        <v>0</v>
      </c>
      <c r="P39" s="649">
        <f t="shared" si="7"/>
        <v>0</v>
      </c>
      <c r="Q39" s="649">
        <f t="shared" si="7"/>
        <v>0</v>
      </c>
      <c r="R39" s="649">
        <f t="shared" si="7"/>
        <v>0</v>
      </c>
      <c r="S39" s="649">
        <f t="shared" si="7"/>
        <v>0</v>
      </c>
      <c r="T39" s="649">
        <f t="shared" si="7"/>
        <v>0</v>
      </c>
      <c r="U39" s="649">
        <f t="shared" si="7"/>
        <v>0</v>
      </c>
      <c r="V39" s="649">
        <f t="shared" si="7"/>
        <v>0</v>
      </c>
      <c r="W39" s="648">
        <f t="shared" si="7"/>
        <v>122077.60799999999</v>
      </c>
    </row>
    <row r="40" spans="1:23" ht="16.5" hidden="1" thickTop="1"/>
    <row r="41" spans="1:23" ht="16.5" thickTop="1"/>
  </sheetData>
  <mergeCells count="21">
    <mergeCell ref="L6:M6"/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P3:Q3"/>
    <mergeCell ref="D6:E6"/>
    <mergeCell ref="F6:G6"/>
    <mergeCell ref="H6:I6"/>
    <mergeCell ref="J6:K6"/>
    <mergeCell ref="B24:L25"/>
    <mergeCell ref="B23:W23"/>
    <mergeCell ref="M24:W25"/>
    <mergeCell ref="V22:W22"/>
    <mergeCell ref="A23:A2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zoomScale="80" zoomScaleNormal="80" zoomScaleSheetLayoutView="84" workbookViewId="0">
      <pane xSplit="7" ySplit="5" topLeftCell="K6" activePane="bottomRight" state="frozen"/>
      <selection activeCell="E8" sqref="E8"/>
      <selection pane="topRight" activeCell="E8" sqref="E8"/>
      <selection pane="bottomLeft" activeCell="E8" sqref="E8"/>
      <selection pane="bottomRight" activeCell="A27" sqref="A27"/>
    </sheetView>
  </sheetViews>
  <sheetFormatPr defaultRowHeight="15.75"/>
  <cols>
    <col min="1" max="1" width="71" style="692" bestFit="1" customWidth="1"/>
    <col min="2" max="10" width="12.85546875" style="692" hidden="1" customWidth="1"/>
    <col min="11" max="11" width="12.85546875" style="692" bestFit="1" customWidth="1"/>
    <col min="12" max="18" width="12.85546875" style="692" hidden="1" customWidth="1"/>
    <col min="19" max="22" width="11.140625" style="692" hidden="1" customWidth="1"/>
    <col min="23" max="23" width="11.140625" style="692" customWidth="1"/>
    <col min="24" max="27" width="11.140625" style="692" hidden="1" customWidth="1"/>
    <col min="28" max="28" width="11.140625" style="692" customWidth="1"/>
    <col min="29" max="34" width="12" style="692" hidden="1" customWidth="1"/>
    <col min="35" max="40" width="12" style="692" bestFit="1" customWidth="1"/>
    <col min="41" max="260" width="9.140625" style="692"/>
    <col min="261" max="261" width="53.28515625" style="692" customWidth="1"/>
    <col min="262" max="267" width="0" style="692" hidden="1" customWidth="1"/>
    <col min="268" max="270" width="12.85546875" style="692" customWidth="1"/>
    <col min="271" max="276" width="12.85546875" style="692" bestFit="1" customWidth="1"/>
    <col min="277" max="278" width="12.85546875" style="692" customWidth="1"/>
    <col min="279" max="280" width="11.140625" style="692" customWidth="1"/>
    <col min="281" max="516" width="9.140625" style="692"/>
    <col min="517" max="517" width="53.28515625" style="692" customWidth="1"/>
    <col min="518" max="523" width="0" style="692" hidden="1" customWidth="1"/>
    <col min="524" max="526" width="12.85546875" style="692" customWidth="1"/>
    <col min="527" max="532" width="12.85546875" style="692" bestFit="1" customWidth="1"/>
    <col min="533" max="534" width="12.85546875" style="692" customWidth="1"/>
    <col min="535" max="536" width="11.140625" style="692" customWidth="1"/>
    <col min="537" max="772" width="9.140625" style="692"/>
    <col min="773" max="773" width="53.28515625" style="692" customWidth="1"/>
    <col min="774" max="779" width="0" style="692" hidden="1" customWidth="1"/>
    <col min="780" max="782" width="12.85546875" style="692" customWidth="1"/>
    <col min="783" max="788" width="12.85546875" style="692" bestFit="1" customWidth="1"/>
    <col min="789" max="790" width="12.85546875" style="692" customWidth="1"/>
    <col min="791" max="792" width="11.140625" style="692" customWidth="1"/>
    <col min="793" max="1028" width="9.140625" style="692"/>
    <col min="1029" max="1029" width="53.28515625" style="692" customWidth="1"/>
    <col min="1030" max="1035" width="0" style="692" hidden="1" customWidth="1"/>
    <col min="1036" max="1038" width="12.85546875" style="692" customWidth="1"/>
    <col min="1039" max="1044" width="12.85546875" style="692" bestFit="1" customWidth="1"/>
    <col min="1045" max="1046" width="12.85546875" style="692" customWidth="1"/>
    <col min="1047" max="1048" width="11.140625" style="692" customWidth="1"/>
    <col min="1049" max="1284" width="9.140625" style="692"/>
    <col min="1285" max="1285" width="53.28515625" style="692" customWidth="1"/>
    <col min="1286" max="1291" width="0" style="692" hidden="1" customWidth="1"/>
    <col min="1292" max="1294" width="12.85546875" style="692" customWidth="1"/>
    <col min="1295" max="1300" width="12.85546875" style="692" bestFit="1" customWidth="1"/>
    <col min="1301" max="1302" width="12.85546875" style="692" customWidth="1"/>
    <col min="1303" max="1304" width="11.140625" style="692" customWidth="1"/>
    <col min="1305" max="1540" width="9.140625" style="692"/>
    <col min="1541" max="1541" width="53.28515625" style="692" customWidth="1"/>
    <col min="1542" max="1547" width="0" style="692" hidden="1" customWidth="1"/>
    <col min="1548" max="1550" width="12.85546875" style="692" customWidth="1"/>
    <col min="1551" max="1556" width="12.85546875" style="692" bestFit="1" customWidth="1"/>
    <col min="1557" max="1558" width="12.85546875" style="692" customWidth="1"/>
    <col min="1559" max="1560" width="11.140625" style="692" customWidth="1"/>
    <col min="1561" max="1796" width="9.140625" style="692"/>
    <col min="1797" max="1797" width="53.28515625" style="692" customWidth="1"/>
    <col min="1798" max="1803" width="0" style="692" hidden="1" customWidth="1"/>
    <col min="1804" max="1806" width="12.85546875" style="692" customWidth="1"/>
    <col min="1807" max="1812" width="12.85546875" style="692" bestFit="1" customWidth="1"/>
    <col min="1813" max="1814" width="12.85546875" style="692" customWidth="1"/>
    <col min="1815" max="1816" width="11.140625" style="692" customWidth="1"/>
    <col min="1817" max="2052" width="9.140625" style="692"/>
    <col min="2053" max="2053" width="53.28515625" style="692" customWidth="1"/>
    <col min="2054" max="2059" width="0" style="692" hidden="1" customWidth="1"/>
    <col min="2060" max="2062" width="12.85546875" style="692" customWidth="1"/>
    <col min="2063" max="2068" width="12.85546875" style="692" bestFit="1" customWidth="1"/>
    <col min="2069" max="2070" width="12.85546875" style="692" customWidth="1"/>
    <col min="2071" max="2072" width="11.140625" style="692" customWidth="1"/>
    <col min="2073" max="2308" width="9.140625" style="692"/>
    <col min="2309" max="2309" width="53.28515625" style="692" customWidth="1"/>
    <col min="2310" max="2315" width="0" style="692" hidden="1" customWidth="1"/>
    <col min="2316" max="2318" width="12.85546875" style="692" customWidth="1"/>
    <col min="2319" max="2324" width="12.85546875" style="692" bestFit="1" customWidth="1"/>
    <col min="2325" max="2326" width="12.85546875" style="692" customWidth="1"/>
    <col min="2327" max="2328" width="11.140625" style="692" customWidth="1"/>
    <col min="2329" max="2564" width="9.140625" style="692"/>
    <col min="2565" max="2565" width="53.28515625" style="692" customWidth="1"/>
    <col min="2566" max="2571" width="0" style="692" hidden="1" customWidth="1"/>
    <col min="2572" max="2574" width="12.85546875" style="692" customWidth="1"/>
    <col min="2575" max="2580" width="12.85546875" style="692" bestFit="1" customWidth="1"/>
    <col min="2581" max="2582" width="12.85546875" style="692" customWidth="1"/>
    <col min="2583" max="2584" width="11.140625" style="692" customWidth="1"/>
    <col min="2585" max="2820" width="9.140625" style="692"/>
    <col min="2821" max="2821" width="53.28515625" style="692" customWidth="1"/>
    <col min="2822" max="2827" width="0" style="692" hidden="1" customWidth="1"/>
    <col min="2828" max="2830" width="12.85546875" style="692" customWidth="1"/>
    <col min="2831" max="2836" width="12.85546875" style="692" bestFit="1" customWidth="1"/>
    <col min="2837" max="2838" width="12.85546875" style="692" customWidth="1"/>
    <col min="2839" max="2840" width="11.140625" style="692" customWidth="1"/>
    <col min="2841" max="3076" width="9.140625" style="692"/>
    <col min="3077" max="3077" width="53.28515625" style="692" customWidth="1"/>
    <col min="3078" max="3083" width="0" style="692" hidden="1" customWidth="1"/>
    <col min="3084" max="3086" width="12.85546875" style="692" customWidth="1"/>
    <col min="3087" max="3092" width="12.85546875" style="692" bestFit="1" customWidth="1"/>
    <col min="3093" max="3094" width="12.85546875" style="692" customWidth="1"/>
    <col min="3095" max="3096" width="11.140625" style="692" customWidth="1"/>
    <col min="3097" max="3332" width="9.140625" style="692"/>
    <col min="3333" max="3333" width="53.28515625" style="692" customWidth="1"/>
    <col min="3334" max="3339" width="0" style="692" hidden="1" customWidth="1"/>
    <col min="3340" max="3342" width="12.85546875" style="692" customWidth="1"/>
    <col min="3343" max="3348" width="12.85546875" style="692" bestFit="1" customWidth="1"/>
    <col min="3349" max="3350" width="12.85546875" style="692" customWidth="1"/>
    <col min="3351" max="3352" width="11.140625" style="692" customWidth="1"/>
    <col min="3353" max="3588" width="9.140625" style="692"/>
    <col min="3589" max="3589" width="53.28515625" style="692" customWidth="1"/>
    <col min="3590" max="3595" width="0" style="692" hidden="1" customWidth="1"/>
    <col min="3596" max="3598" width="12.85546875" style="692" customWidth="1"/>
    <col min="3599" max="3604" width="12.85546875" style="692" bestFit="1" customWidth="1"/>
    <col min="3605" max="3606" width="12.85546875" style="692" customWidth="1"/>
    <col min="3607" max="3608" width="11.140625" style="692" customWidth="1"/>
    <col min="3609" max="3844" width="9.140625" style="692"/>
    <col min="3845" max="3845" width="53.28515625" style="692" customWidth="1"/>
    <col min="3846" max="3851" width="0" style="692" hidden="1" customWidth="1"/>
    <col min="3852" max="3854" width="12.85546875" style="692" customWidth="1"/>
    <col min="3855" max="3860" width="12.85546875" style="692" bestFit="1" customWidth="1"/>
    <col min="3861" max="3862" width="12.85546875" style="692" customWidth="1"/>
    <col min="3863" max="3864" width="11.140625" style="692" customWidth="1"/>
    <col min="3865" max="4100" width="9.140625" style="692"/>
    <col min="4101" max="4101" width="53.28515625" style="692" customWidth="1"/>
    <col min="4102" max="4107" width="0" style="692" hidden="1" customWidth="1"/>
    <col min="4108" max="4110" width="12.85546875" style="692" customWidth="1"/>
    <col min="4111" max="4116" width="12.85546875" style="692" bestFit="1" customWidth="1"/>
    <col min="4117" max="4118" width="12.85546875" style="692" customWidth="1"/>
    <col min="4119" max="4120" width="11.140625" style="692" customWidth="1"/>
    <col min="4121" max="4356" width="9.140625" style="692"/>
    <col min="4357" max="4357" width="53.28515625" style="692" customWidth="1"/>
    <col min="4358" max="4363" width="0" style="692" hidden="1" customWidth="1"/>
    <col min="4364" max="4366" width="12.85546875" style="692" customWidth="1"/>
    <col min="4367" max="4372" width="12.85546875" style="692" bestFit="1" customWidth="1"/>
    <col min="4373" max="4374" width="12.85546875" style="692" customWidth="1"/>
    <col min="4375" max="4376" width="11.140625" style="692" customWidth="1"/>
    <col min="4377" max="4612" width="9.140625" style="692"/>
    <col min="4613" max="4613" width="53.28515625" style="692" customWidth="1"/>
    <col min="4614" max="4619" width="0" style="692" hidden="1" customWidth="1"/>
    <col min="4620" max="4622" width="12.85546875" style="692" customWidth="1"/>
    <col min="4623" max="4628" width="12.85546875" style="692" bestFit="1" customWidth="1"/>
    <col min="4629" max="4630" width="12.85546875" style="692" customWidth="1"/>
    <col min="4631" max="4632" width="11.140625" style="692" customWidth="1"/>
    <col min="4633" max="4868" width="9.140625" style="692"/>
    <col min="4869" max="4869" width="53.28515625" style="692" customWidth="1"/>
    <col min="4870" max="4875" width="0" style="692" hidden="1" customWidth="1"/>
    <col min="4876" max="4878" width="12.85546875" style="692" customWidth="1"/>
    <col min="4879" max="4884" width="12.85546875" style="692" bestFit="1" customWidth="1"/>
    <col min="4885" max="4886" width="12.85546875" style="692" customWidth="1"/>
    <col min="4887" max="4888" width="11.140625" style="692" customWidth="1"/>
    <col min="4889" max="5124" width="9.140625" style="692"/>
    <col min="5125" max="5125" width="53.28515625" style="692" customWidth="1"/>
    <col min="5126" max="5131" width="0" style="692" hidden="1" customWidth="1"/>
    <col min="5132" max="5134" width="12.85546875" style="692" customWidth="1"/>
    <col min="5135" max="5140" width="12.85546875" style="692" bestFit="1" customWidth="1"/>
    <col min="5141" max="5142" width="12.85546875" style="692" customWidth="1"/>
    <col min="5143" max="5144" width="11.140625" style="692" customWidth="1"/>
    <col min="5145" max="5380" width="9.140625" style="692"/>
    <col min="5381" max="5381" width="53.28515625" style="692" customWidth="1"/>
    <col min="5382" max="5387" width="0" style="692" hidden="1" customWidth="1"/>
    <col min="5388" max="5390" width="12.85546875" style="692" customWidth="1"/>
    <col min="5391" max="5396" width="12.85546875" style="692" bestFit="1" customWidth="1"/>
    <col min="5397" max="5398" width="12.85546875" style="692" customWidth="1"/>
    <col min="5399" max="5400" width="11.140625" style="692" customWidth="1"/>
    <col min="5401" max="5636" width="9.140625" style="692"/>
    <col min="5637" max="5637" width="53.28515625" style="692" customWidth="1"/>
    <col min="5638" max="5643" width="0" style="692" hidden="1" customWidth="1"/>
    <col min="5644" max="5646" width="12.85546875" style="692" customWidth="1"/>
    <col min="5647" max="5652" width="12.85546875" style="692" bestFit="1" customWidth="1"/>
    <col min="5653" max="5654" width="12.85546875" style="692" customWidth="1"/>
    <col min="5655" max="5656" width="11.140625" style="692" customWidth="1"/>
    <col min="5657" max="5892" width="9.140625" style="692"/>
    <col min="5893" max="5893" width="53.28515625" style="692" customWidth="1"/>
    <col min="5894" max="5899" width="0" style="692" hidden="1" customWidth="1"/>
    <col min="5900" max="5902" width="12.85546875" style="692" customWidth="1"/>
    <col min="5903" max="5908" width="12.85546875" style="692" bestFit="1" customWidth="1"/>
    <col min="5909" max="5910" width="12.85546875" style="692" customWidth="1"/>
    <col min="5911" max="5912" width="11.140625" style="692" customWidth="1"/>
    <col min="5913" max="6148" width="9.140625" style="692"/>
    <col min="6149" max="6149" width="53.28515625" style="692" customWidth="1"/>
    <col min="6150" max="6155" width="0" style="692" hidden="1" customWidth="1"/>
    <col min="6156" max="6158" width="12.85546875" style="692" customWidth="1"/>
    <col min="6159" max="6164" width="12.85546875" style="692" bestFit="1" customWidth="1"/>
    <col min="6165" max="6166" width="12.85546875" style="692" customWidth="1"/>
    <col min="6167" max="6168" width="11.140625" style="692" customWidth="1"/>
    <col min="6169" max="6404" width="9.140625" style="692"/>
    <col min="6405" max="6405" width="53.28515625" style="692" customWidth="1"/>
    <col min="6406" max="6411" width="0" style="692" hidden="1" customWidth="1"/>
    <col min="6412" max="6414" width="12.85546875" style="692" customWidth="1"/>
    <col min="6415" max="6420" width="12.85546875" style="692" bestFit="1" customWidth="1"/>
    <col min="6421" max="6422" width="12.85546875" style="692" customWidth="1"/>
    <col min="6423" max="6424" width="11.140625" style="692" customWidth="1"/>
    <col min="6425" max="6660" width="9.140625" style="692"/>
    <col min="6661" max="6661" width="53.28515625" style="692" customWidth="1"/>
    <col min="6662" max="6667" width="0" style="692" hidden="1" customWidth="1"/>
    <col min="6668" max="6670" width="12.85546875" style="692" customWidth="1"/>
    <col min="6671" max="6676" width="12.85546875" style="692" bestFit="1" customWidth="1"/>
    <col min="6677" max="6678" width="12.85546875" style="692" customWidth="1"/>
    <col min="6679" max="6680" width="11.140625" style="692" customWidth="1"/>
    <col min="6681" max="6916" width="9.140625" style="692"/>
    <col min="6917" max="6917" width="53.28515625" style="692" customWidth="1"/>
    <col min="6918" max="6923" width="0" style="692" hidden="1" customWidth="1"/>
    <col min="6924" max="6926" width="12.85546875" style="692" customWidth="1"/>
    <col min="6927" max="6932" width="12.85546875" style="692" bestFit="1" customWidth="1"/>
    <col min="6933" max="6934" width="12.85546875" style="692" customWidth="1"/>
    <col min="6935" max="6936" width="11.140625" style="692" customWidth="1"/>
    <col min="6937" max="7172" width="9.140625" style="692"/>
    <col min="7173" max="7173" width="53.28515625" style="692" customWidth="1"/>
    <col min="7174" max="7179" width="0" style="692" hidden="1" customWidth="1"/>
    <col min="7180" max="7182" width="12.85546875" style="692" customWidth="1"/>
    <col min="7183" max="7188" width="12.85546875" style="692" bestFit="1" customWidth="1"/>
    <col min="7189" max="7190" width="12.85546875" style="692" customWidth="1"/>
    <col min="7191" max="7192" width="11.140625" style="692" customWidth="1"/>
    <col min="7193" max="7428" width="9.140625" style="692"/>
    <col min="7429" max="7429" width="53.28515625" style="692" customWidth="1"/>
    <col min="7430" max="7435" width="0" style="692" hidden="1" customWidth="1"/>
    <col min="7436" max="7438" width="12.85546875" style="692" customWidth="1"/>
    <col min="7439" max="7444" width="12.85546875" style="692" bestFit="1" customWidth="1"/>
    <col min="7445" max="7446" width="12.85546875" style="692" customWidth="1"/>
    <col min="7447" max="7448" width="11.140625" style="692" customWidth="1"/>
    <col min="7449" max="7684" width="9.140625" style="692"/>
    <col min="7685" max="7685" width="53.28515625" style="692" customWidth="1"/>
    <col min="7686" max="7691" width="0" style="692" hidden="1" customWidth="1"/>
    <col min="7692" max="7694" width="12.85546875" style="692" customWidth="1"/>
    <col min="7695" max="7700" width="12.85546875" style="692" bestFit="1" customWidth="1"/>
    <col min="7701" max="7702" width="12.85546875" style="692" customWidth="1"/>
    <col min="7703" max="7704" width="11.140625" style="692" customWidth="1"/>
    <col min="7705" max="7940" width="9.140625" style="692"/>
    <col min="7941" max="7941" width="53.28515625" style="692" customWidth="1"/>
    <col min="7942" max="7947" width="0" style="692" hidden="1" customWidth="1"/>
    <col min="7948" max="7950" width="12.85546875" style="692" customWidth="1"/>
    <col min="7951" max="7956" width="12.85546875" style="692" bestFit="1" customWidth="1"/>
    <col min="7957" max="7958" width="12.85546875" style="692" customWidth="1"/>
    <col min="7959" max="7960" width="11.140625" style="692" customWidth="1"/>
    <col min="7961" max="8196" width="9.140625" style="692"/>
    <col min="8197" max="8197" width="53.28515625" style="692" customWidth="1"/>
    <col min="8198" max="8203" width="0" style="692" hidden="1" customWidth="1"/>
    <col min="8204" max="8206" width="12.85546875" style="692" customWidth="1"/>
    <col min="8207" max="8212" width="12.85546875" style="692" bestFit="1" customWidth="1"/>
    <col min="8213" max="8214" width="12.85546875" style="692" customWidth="1"/>
    <col min="8215" max="8216" width="11.140625" style="692" customWidth="1"/>
    <col min="8217" max="8452" width="9.140625" style="692"/>
    <col min="8453" max="8453" width="53.28515625" style="692" customWidth="1"/>
    <col min="8454" max="8459" width="0" style="692" hidden="1" customWidth="1"/>
    <col min="8460" max="8462" width="12.85546875" style="692" customWidth="1"/>
    <col min="8463" max="8468" width="12.85546875" style="692" bestFit="1" customWidth="1"/>
    <col min="8469" max="8470" width="12.85546875" style="692" customWidth="1"/>
    <col min="8471" max="8472" width="11.140625" style="692" customWidth="1"/>
    <col min="8473" max="8708" width="9.140625" style="692"/>
    <col min="8709" max="8709" width="53.28515625" style="692" customWidth="1"/>
    <col min="8710" max="8715" width="0" style="692" hidden="1" customWidth="1"/>
    <col min="8716" max="8718" width="12.85546875" style="692" customWidth="1"/>
    <col min="8719" max="8724" width="12.85546875" style="692" bestFit="1" customWidth="1"/>
    <col min="8725" max="8726" width="12.85546875" style="692" customWidth="1"/>
    <col min="8727" max="8728" width="11.140625" style="692" customWidth="1"/>
    <col min="8729" max="8964" width="9.140625" style="692"/>
    <col min="8965" max="8965" width="53.28515625" style="692" customWidth="1"/>
    <col min="8966" max="8971" width="0" style="692" hidden="1" customWidth="1"/>
    <col min="8972" max="8974" width="12.85546875" style="692" customWidth="1"/>
    <col min="8975" max="8980" width="12.85546875" style="692" bestFit="1" customWidth="1"/>
    <col min="8981" max="8982" width="12.85546875" style="692" customWidth="1"/>
    <col min="8983" max="8984" width="11.140625" style="692" customWidth="1"/>
    <col min="8985" max="9220" width="9.140625" style="692"/>
    <col min="9221" max="9221" width="53.28515625" style="692" customWidth="1"/>
    <col min="9222" max="9227" width="0" style="692" hidden="1" customWidth="1"/>
    <col min="9228" max="9230" width="12.85546875" style="692" customWidth="1"/>
    <col min="9231" max="9236" width="12.85546875" style="692" bestFit="1" customWidth="1"/>
    <col min="9237" max="9238" width="12.85546875" style="692" customWidth="1"/>
    <col min="9239" max="9240" width="11.140625" style="692" customWidth="1"/>
    <col min="9241" max="9476" width="9.140625" style="692"/>
    <col min="9477" max="9477" width="53.28515625" style="692" customWidth="1"/>
    <col min="9478" max="9483" width="0" style="692" hidden="1" customWidth="1"/>
    <col min="9484" max="9486" width="12.85546875" style="692" customWidth="1"/>
    <col min="9487" max="9492" width="12.85546875" style="692" bestFit="1" customWidth="1"/>
    <col min="9493" max="9494" width="12.85546875" style="692" customWidth="1"/>
    <col min="9495" max="9496" width="11.140625" style="692" customWidth="1"/>
    <col min="9497" max="9732" width="9.140625" style="692"/>
    <col min="9733" max="9733" width="53.28515625" style="692" customWidth="1"/>
    <col min="9734" max="9739" width="0" style="692" hidden="1" customWidth="1"/>
    <col min="9740" max="9742" width="12.85546875" style="692" customWidth="1"/>
    <col min="9743" max="9748" width="12.85546875" style="692" bestFit="1" customWidth="1"/>
    <col min="9749" max="9750" width="12.85546875" style="692" customWidth="1"/>
    <col min="9751" max="9752" width="11.140625" style="692" customWidth="1"/>
    <col min="9753" max="9988" width="9.140625" style="692"/>
    <col min="9989" max="9989" width="53.28515625" style="692" customWidth="1"/>
    <col min="9990" max="9995" width="0" style="692" hidden="1" customWidth="1"/>
    <col min="9996" max="9998" width="12.85546875" style="692" customWidth="1"/>
    <col min="9999" max="10004" width="12.85546875" style="692" bestFit="1" customWidth="1"/>
    <col min="10005" max="10006" width="12.85546875" style="692" customWidth="1"/>
    <col min="10007" max="10008" width="11.140625" style="692" customWidth="1"/>
    <col min="10009" max="10244" width="9.140625" style="692"/>
    <col min="10245" max="10245" width="53.28515625" style="692" customWidth="1"/>
    <col min="10246" max="10251" width="0" style="692" hidden="1" customWidth="1"/>
    <col min="10252" max="10254" width="12.85546875" style="692" customWidth="1"/>
    <col min="10255" max="10260" width="12.85546875" style="692" bestFit="1" customWidth="1"/>
    <col min="10261" max="10262" width="12.85546875" style="692" customWidth="1"/>
    <col min="10263" max="10264" width="11.140625" style="692" customWidth="1"/>
    <col min="10265" max="10500" width="9.140625" style="692"/>
    <col min="10501" max="10501" width="53.28515625" style="692" customWidth="1"/>
    <col min="10502" max="10507" width="0" style="692" hidden="1" customWidth="1"/>
    <col min="10508" max="10510" width="12.85546875" style="692" customWidth="1"/>
    <col min="10511" max="10516" width="12.85546875" style="692" bestFit="1" customWidth="1"/>
    <col min="10517" max="10518" width="12.85546875" style="692" customWidth="1"/>
    <col min="10519" max="10520" width="11.140625" style="692" customWidth="1"/>
    <col min="10521" max="10756" width="9.140625" style="692"/>
    <col min="10757" max="10757" width="53.28515625" style="692" customWidth="1"/>
    <col min="10758" max="10763" width="0" style="692" hidden="1" customWidth="1"/>
    <col min="10764" max="10766" width="12.85546875" style="692" customWidth="1"/>
    <col min="10767" max="10772" width="12.85546875" style="692" bestFit="1" customWidth="1"/>
    <col min="10773" max="10774" width="12.85546875" style="692" customWidth="1"/>
    <col min="10775" max="10776" width="11.140625" style="692" customWidth="1"/>
    <col min="10777" max="11012" width="9.140625" style="692"/>
    <col min="11013" max="11013" width="53.28515625" style="692" customWidth="1"/>
    <col min="11014" max="11019" width="0" style="692" hidden="1" customWidth="1"/>
    <col min="11020" max="11022" width="12.85546875" style="692" customWidth="1"/>
    <col min="11023" max="11028" width="12.85546875" style="692" bestFit="1" customWidth="1"/>
    <col min="11029" max="11030" width="12.85546875" style="692" customWidth="1"/>
    <col min="11031" max="11032" width="11.140625" style="692" customWidth="1"/>
    <col min="11033" max="11268" width="9.140625" style="692"/>
    <col min="11269" max="11269" width="53.28515625" style="692" customWidth="1"/>
    <col min="11270" max="11275" width="0" style="692" hidden="1" customWidth="1"/>
    <col min="11276" max="11278" width="12.85546875" style="692" customWidth="1"/>
    <col min="11279" max="11284" width="12.85546875" style="692" bestFit="1" customWidth="1"/>
    <col min="11285" max="11286" width="12.85546875" style="692" customWidth="1"/>
    <col min="11287" max="11288" width="11.140625" style="692" customWidth="1"/>
    <col min="11289" max="11524" width="9.140625" style="692"/>
    <col min="11525" max="11525" width="53.28515625" style="692" customWidth="1"/>
    <col min="11526" max="11531" width="0" style="692" hidden="1" customWidth="1"/>
    <col min="11532" max="11534" width="12.85546875" style="692" customWidth="1"/>
    <col min="11535" max="11540" width="12.85546875" style="692" bestFit="1" customWidth="1"/>
    <col min="11541" max="11542" width="12.85546875" style="692" customWidth="1"/>
    <col min="11543" max="11544" width="11.140625" style="692" customWidth="1"/>
    <col min="11545" max="11780" width="9.140625" style="692"/>
    <col min="11781" max="11781" width="53.28515625" style="692" customWidth="1"/>
    <col min="11782" max="11787" width="0" style="692" hidden="1" customWidth="1"/>
    <col min="11788" max="11790" width="12.85546875" style="692" customWidth="1"/>
    <col min="11791" max="11796" width="12.85546875" style="692" bestFit="1" customWidth="1"/>
    <col min="11797" max="11798" width="12.85546875" style="692" customWidth="1"/>
    <col min="11799" max="11800" width="11.140625" style="692" customWidth="1"/>
    <col min="11801" max="12036" width="9.140625" style="692"/>
    <col min="12037" max="12037" width="53.28515625" style="692" customWidth="1"/>
    <col min="12038" max="12043" width="0" style="692" hidden="1" customWidth="1"/>
    <col min="12044" max="12046" width="12.85546875" style="692" customWidth="1"/>
    <col min="12047" max="12052" width="12.85546875" style="692" bestFit="1" customWidth="1"/>
    <col min="12053" max="12054" width="12.85546875" style="692" customWidth="1"/>
    <col min="12055" max="12056" width="11.140625" style="692" customWidth="1"/>
    <col min="12057" max="12292" width="9.140625" style="692"/>
    <col min="12293" max="12293" width="53.28515625" style="692" customWidth="1"/>
    <col min="12294" max="12299" width="0" style="692" hidden="1" customWidth="1"/>
    <col min="12300" max="12302" width="12.85546875" style="692" customWidth="1"/>
    <col min="12303" max="12308" width="12.85546875" style="692" bestFit="1" customWidth="1"/>
    <col min="12309" max="12310" width="12.85546875" style="692" customWidth="1"/>
    <col min="12311" max="12312" width="11.140625" style="692" customWidth="1"/>
    <col min="12313" max="12548" width="9.140625" style="692"/>
    <col min="12549" max="12549" width="53.28515625" style="692" customWidth="1"/>
    <col min="12550" max="12555" width="0" style="692" hidden="1" customWidth="1"/>
    <col min="12556" max="12558" width="12.85546875" style="692" customWidth="1"/>
    <col min="12559" max="12564" width="12.85546875" style="692" bestFit="1" customWidth="1"/>
    <col min="12565" max="12566" width="12.85546875" style="692" customWidth="1"/>
    <col min="12567" max="12568" width="11.140625" style="692" customWidth="1"/>
    <col min="12569" max="12804" width="9.140625" style="692"/>
    <col min="12805" max="12805" width="53.28515625" style="692" customWidth="1"/>
    <col min="12806" max="12811" width="0" style="692" hidden="1" customWidth="1"/>
    <col min="12812" max="12814" width="12.85546875" style="692" customWidth="1"/>
    <col min="12815" max="12820" width="12.85546875" style="692" bestFit="1" customWidth="1"/>
    <col min="12821" max="12822" width="12.85546875" style="692" customWidth="1"/>
    <col min="12823" max="12824" width="11.140625" style="692" customWidth="1"/>
    <col min="12825" max="13060" width="9.140625" style="692"/>
    <col min="13061" max="13061" width="53.28515625" style="692" customWidth="1"/>
    <col min="13062" max="13067" width="0" style="692" hidden="1" customWidth="1"/>
    <col min="13068" max="13070" width="12.85546875" style="692" customWidth="1"/>
    <col min="13071" max="13076" width="12.85546875" style="692" bestFit="1" customWidth="1"/>
    <col min="13077" max="13078" width="12.85546875" style="692" customWidth="1"/>
    <col min="13079" max="13080" width="11.140625" style="692" customWidth="1"/>
    <col min="13081" max="13316" width="9.140625" style="692"/>
    <col min="13317" max="13317" width="53.28515625" style="692" customWidth="1"/>
    <col min="13318" max="13323" width="0" style="692" hidden="1" customWidth="1"/>
    <col min="13324" max="13326" width="12.85546875" style="692" customWidth="1"/>
    <col min="13327" max="13332" width="12.85546875" style="692" bestFit="1" customWidth="1"/>
    <col min="13333" max="13334" width="12.85546875" style="692" customWidth="1"/>
    <col min="13335" max="13336" width="11.140625" style="692" customWidth="1"/>
    <col min="13337" max="13572" width="9.140625" style="692"/>
    <col min="13573" max="13573" width="53.28515625" style="692" customWidth="1"/>
    <col min="13574" max="13579" width="0" style="692" hidden="1" customWidth="1"/>
    <col min="13580" max="13582" width="12.85546875" style="692" customWidth="1"/>
    <col min="13583" max="13588" width="12.85546875" style="692" bestFit="1" customWidth="1"/>
    <col min="13589" max="13590" width="12.85546875" style="692" customWidth="1"/>
    <col min="13591" max="13592" width="11.140625" style="692" customWidth="1"/>
    <col min="13593" max="13828" width="9.140625" style="692"/>
    <col min="13829" max="13829" width="53.28515625" style="692" customWidth="1"/>
    <col min="13830" max="13835" width="0" style="692" hidden="1" customWidth="1"/>
    <col min="13836" max="13838" width="12.85546875" style="692" customWidth="1"/>
    <col min="13839" max="13844" width="12.85546875" style="692" bestFit="1" customWidth="1"/>
    <col min="13845" max="13846" width="12.85546875" style="692" customWidth="1"/>
    <col min="13847" max="13848" width="11.140625" style="692" customWidth="1"/>
    <col min="13849" max="14084" width="9.140625" style="692"/>
    <col min="14085" max="14085" width="53.28515625" style="692" customWidth="1"/>
    <col min="14086" max="14091" width="0" style="692" hidden="1" customWidth="1"/>
    <col min="14092" max="14094" width="12.85546875" style="692" customWidth="1"/>
    <col min="14095" max="14100" width="12.85546875" style="692" bestFit="1" customWidth="1"/>
    <col min="14101" max="14102" width="12.85546875" style="692" customWidth="1"/>
    <col min="14103" max="14104" width="11.140625" style="692" customWidth="1"/>
    <col min="14105" max="14340" width="9.140625" style="692"/>
    <col min="14341" max="14341" width="53.28515625" style="692" customWidth="1"/>
    <col min="14342" max="14347" width="0" style="692" hidden="1" customWidth="1"/>
    <col min="14348" max="14350" width="12.85546875" style="692" customWidth="1"/>
    <col min="14351" max="14356" width="12.85546875" style="692" bestFit="1" customWidth="1"/>
    <col min="14357" max="14358" width="12.85546875" style="692" customWidth="1"/>
    <col min="14359" max="14360" width="11.140625" style="692" customWidth="1"/>
    <col min="14361" max="14596" width="9.140625" style="692"/>
    <col min="14597" max="14597" width="53.28515625" style="692" customWidth="1"/>
    <col min="14598" max="14603" width="0" style="692" hidden="1" customWidth="1"/>
    <col min="14604" max="14606" width="12.85546875" style="692" customWidth="1"/>
    <col min="14607" max="14612" width="12.85546875" style="692" bestFit="1" customWidth="1"/>
    <col min="14613" max="14614" width="12.85546875" style="692" customWidth="1"/>
    <col min="14615" max="14616" width="11.140625" style="692" customWidth="1"/>
    <col min="14617" max="14852" width="9.140625" style="692"/>
    <col min="14853" max="14853" width="53.28515625" style="692" customWidth="1"/>
    <col min="14854" max="14859" width="0" style="692" hidden="1" customWidth="1"/>
    <col min="14860" max="14862" width="12.85546875" style="692" customWidth="1"/>
    <col min="14863" max="14868" width="12.85546875" style="692" bestFit="1" customWidth="1"/>
    <col min="14869" max="14870" width="12.85546875" style="692" customWidth="1"/>
    <col min="14871" max="14872" width="11.140625" style="692" customWidth="1"/>
    <col min="14873" max="15108" width="9.140625" style="692"/>
    <col min="15109" max="15109" width="53.28515625" style="692" customWidth="1"/>
    <col min="15110" max="15115" width="0" style="692" hidden="1" customWidth="1"/>
    <col min="15116" max="15118" width="12.85546875" style="692" customWidth="1"/>
    <col min="15119" max="15124" width="12.85546875" style="692" bestFit="1" customWidth="1"/>
    <col min="15125" max="15126" width="12.85546875" style="692" customWidth="1"/>
    <col min="15127" max="15128" width="11.140625" style="692" customWidth="1"/>
    <col min="15129" max="15364" width="9.140625" style="692"/>
    <col min="15365" max="15365" width="53.28515625" style="692" customWidth="1"/>
    <col min="15366" max="15371" width="0" style="692" hidden="1" customWidth="1"/>
    <col min="15372" max="15374" width="12.85546875" style="692" customWidth="1"/>
    <col min="15375" max="15380" width="12.85546875" style="692" bestFit="1" customWidth="1"/>
    <col min="15381" max="15382" width="12.85546875" style="692" customWidth="1"/>
    <col min="15383" max="15384" width="11.140625" style="692" customWidth="1"/>
    <col min="15385" max="15620" width="9.140625" style="692"/>
    <col min="15621" max="15621" width="53.28515625" style="692" customWidth="1"/>
    <col min="15622" max="15627" width="0" style="692" hidden="1" customWidth="1"/>
    <col min="15628" max="15630" width="12.85546875" style="692" customWidth="1"/>
    <col min="15631" max="15636" width="12.85546875" style="692" bestFit="1" customWidth="1"/>
    <col min="15637" max="15638" width="12.85546875" style="692" customWidth="1"/>
    <col min="15639" max="15640" width="11.140625" style="692" customWidth="1"/>
    <col min="15641" max="15876" width="9.140625" style="692"/>
    <col min="15877" max="15877" width="53.28515625" style="692" customWidth="1"/>
    <col min="15878" max="15883" width="0" style="692" hidden="1" customWidth="1"/>
    <col min="15884" max="15886" width="12.85546875" style="692" customWidth="1"/>
    <col min="15887" max="15892" width="12.85546875" style="692" bestFit="1" customWidth="1"/>
    <col min="15893" max="15894" width="12.85546875" style="692" customWidth="1"/>
    <col min="15895" max="15896" width="11.140625" style="692" customWidth="1"/>
    <col min="15897" max="16132" width="9.140625" style="692"/>
    <col min="16133" max="16133" width="53.28515625" style="692" customWidth="1"/>
    <col min="16134" max="16139" width="0" style="692" hidden="1" customWidth="1"/>
    <col min="16140" max="16142" width="12.85546875" style="692" customWidth="1"/>
    <col min="16143" max="16148" width="12.85546875" style="692" bestFit="1" customWidth="1"/>
    <col min="16149" max="16150" width="12.85546875" style="692" customWidth="1"/>
    <col min="16151" max="16152" width="11.140625" style="692" customWidth="1"/>
    <col min="16153" max="16384" width="9.140625" style="692"/>
  </cols>
  <sheetData>
    <row r="1" spans="1:40">
      <c r="A1" s="2719" t="s">
        <v>775</v>
      </c>
      <c r="B1" s="2719"/>
      <c r="C1" s="2719"/>
      <c r="D1" s="2719"/>
      <c r="E1" s="2719"/>
      <c r="F1" s="2719"/>
      <c r="G1" s="2719"/>
      <c r="H1" s="2719"/>
      <c r="I1" s="2719"/>
      <c r="J1" s="2719"/>
      <c r="K1" s="2719"/>
      <c r="L1" s="2719"/>
      <c r="M1" s="2719"/>
      <c r="N1" s="2719"/>
      <c r="O1" s="2719"/>
      <c r="P1" s="2719"/>
      <c r="Q1" s="2719"/>
      <c r="R1" s="2719"/>
      <c r="S1" s="2719"/>
      <c r="T1" s="2719"/>
      <c r="U1" s="2719"/>
      <c r="V1" s="2719"/>
      <c r="W1" s="2719"/>
      <c r="X1" s="2719"/>
      <c r="Y1" s="2719"/>
      <c r="Z1" s="2719"/>
      <c r="AA1" s="2719"/>
      <c r="AB1" s="2719"/>
      <c r="AC1" s="2719"/>
      <c r="AD1" s="2719"/>
      <c r="AE1" s="2719"/>
      <c r="AF1" s="2719"/>
      <c r="AG1" s="2719"/>
      <c r="AH1" s="2719"/>
      <c r="AI1" s="2719"/>
      <c r="AJ1" s="2719"/>
      <c r="AK1" s="2719"/>
      <c r="AL1" s="2719"/>
      <c r="AM1" s="2719"/>
      <c r="AN1" s="2719"/>
    </row>
    <row r="2" spans="1:40">
      <c r="A2" s="2720" t="s">
        <v>130</v>
      </c>
      <c r="B2" s="2720"/>
      <c r="C2" s="2720"/>
      <c r="D2" s="2720"/>
      <c r="E2" s="2720"/>
      <c r="F2" s="2720"/>
      <c r="G2" s="2720"/>
      <c r="H2" s="2720"/>
      <c r="I2" s="2720"/>
      <c r="J2" s="2720"/>
      <c r="K2" s="2720"/>
      <c r="L2" s="2720"/>
      <c r="M2" s="2720"/>
      <c r="N2" s="2720"/>
      <c r="O2" s="2720"/>
      <c r="P2" s="2720"/>
      <c r="Q2" s="2720"/>
      <c r="R2" s="2720"/>
      <c r="S2" s="2720"/>
      <c r="T2" s="2720"/>
      <c r="U2" s="2720"/>
      <c r="V2" s="2720"/>
      <c r="W2" s="2720"/>
      <c r="X2" s="2720"/>
      <c r="Y2" s="2720"/>
      <c r="Z2" s="2720"/>
      <c r="AA2" s="2720"/>
      <c r="AB2" s="2720"/>
      <c r="AC2" s="2720"/>
      <c r="AD2" s="2720"/>
      <c r="AE2" s="2720"/>
      <c r="AF2" s="2720"/>
      <c r="AG2" s="2720"/>
      <c r="AH2" s="2720"/>
      <c r="AI2" s="2720"/>
      <c r="AJ2" s="2720"/>
      <c r="AK2" s="2720"/>
      <c r="AL2" s="2720"/>
      <c r="AM2" s="2720"/>
      <c r="AN2" s="2720"/>
    </row>
    <row r="3" spans="1:40" ht="16.5" thickBot="1">
      <c r="A3" s="2721" t="s">
        <v>1531</v>
      </c>
      <c r="B3" s="2721"/>
      <c r="C3" s="2721"/>
      <c r="D3" s="2721"/>
      <c r="E3" s="2721"/>
      <c r="F3" s="2721"/>
      <c r="G3" s="2721"/>
      <c r="H3" s="2721"/>
      <c r="I3" s="2721"/>
      <c r="J3" s="2721"/>
      <c r="K3" s="2721"/>
      <c r="L3" s="2721"/>
      <c r="M3" s="2721"/>
      <c r="N3" s="2721"/>
      <c r="O3" s="2721"/>
      <c r="P3" s="2721"/>
      <c r="Q3" s="2721"/>
      <c r="R3" s="2721"/>
      <c r="S3" s="2721"/>
      <c r="T3" s="2721"/>
      <c r="U3" s="2721"/>
      <c r="V3" s="2721"/>
      <c r="W3" s="2721"/>
      <c r="X3" s="2721"/>
      <c r="Y3" s="2721"/>
      <c r="Z3" s="2721"/>
      <c r="AA3" s="2721"/>
      <c r="AB3" s="2721"/>
      <c r="AC3" s="2721"/>
      <c r="AD3" s="2721"/>
      <c r="AE3" s="2721"/>
      <c r="AF3" s="2721"/>
      <c r="AG3" s="2721"/>
      <c r="AH3" s="2721"/>
      <c r="AI3" s="2721"/>
      <c r="AJ3" s="2721"/>
      <c r="AK3" s="2721"/>
      <c r="AL3" s="2721"/>
      <c r="AM3" s="2721"/>
      <c r="AN3" s="2721"/>
    </row>
    <row r="4" spans="1:40" ht="32.25" thickTop="1">
      <c r="A4" s="744" t="s">
        <v>774</v>
      </c>
      <c r="B4" s="741" t="s">
        <v>773</v>
      </c>
      <c r="C4" s="741" t="s">
        <v>772</v>
      </c>
      <c r="D4" s="741" t="s">
        <v>771</v>
      </c>
      <c r="E4" s="741" t="s">
        <v>770</v>
      </c>
      <c r="F4" s="741" t="s">
        <v>769</v>
      </c>
      <c r="G4" s="741" t="s">
        <v>768</v>
      </c>
      <c r="H4" s="741" t="s">
        <v>767</v>
      </c>
      <c r="I4" s="741" t="s">
        <v>766</v>
      </c>
      <c r="J4" s="741" t="s">
        <v>765</v>
      </c>
      <c r="K4" s="741" t="s">
        <v>764</v>
      </c>
      <c r="L4" s="741" t="s">
        <v>763</v>
      </c>
      <c r="M4" s="741" t="s">
        <v>762</v>
      </c>
      <c r="N4" s="741" t="s">
        <v>761</v>
      </c>
      <c r="O4" s="741" t="s">
        <v>760</v>
      </c>
      <c r="P4" s="741" t="s">
        <v>759</v>
      </c>
      <c r="Q4" s="741" t="s">
        <v>758</v>
      </c>
      <c r="R4" s="741" t="s">
        <v>757</v>
      </c>
      <c r="S4" s="741" t="s">
        <v>756</v>
      </c>
      <c r="T4" s="741" t="s">
        <v>755</v>
      </c>
      <c r="U4" s="741" t="s">
        <v>754</v>
      </c>
      <c r="V4" s="741" t="s">
        <v>753</v>
      </c>
      <c r="W4" s="741" t="s">
        <v>752</v>
      </c>
      <c r="X4" s="742" t="s">
        <v>751</v>
      </c>
      <c r="Y4" s="741" t="s">
        <v>750</v>
      </c>
      <c r="Z4" s="743" t="s">
        <v>749</v>
      </c>
      <c r="AA4" s="741" t="s">
        <v>748</v>
      </c>
      <c r="AB4" s="742" t="s">
        <v>747</v>
      </c>
      <c r="AC4" s="741" t="s">
        <v>746</v>
      </c>
      <c r="AD4" s="741" t="s">
        <v>745</v>
      </c>
      <c r="AE4" s="741" t="s">
        <v>744</v>
      </c>
      <c r="AF4" s="741" t="s">
        <v>743</v>
      </c>
      <c r="AG4" s="741" t="s">
        <v>742</v>
      </c>
      <c r="AH4" s="741" t="s">
        <v>741</v>
      </c>
      <c r="AI4" s="741" t="s">
        <v>740</v>
      </c>
      <c r="AJ4" s="741" t="s">
        <v>739</v>
      </c>
      <c r="AK4" s="741" t="s">
        <v>738</v>
      </c>
      <c r="AL4" s="741" t="s">
        <v>737</v>
      </c>
      <c r="AM4" s="741" t="s">
        <v>736</v>
      </c>
      <c r="AN4" s="740" t="s">
        <v>735</v>
      </c>
    </row>
    <row r="5" spans="1:40" ht="20.25" customHeight="1" thickBot="1">
      <c r="A5" s="739" t="s">
        <v>734</v>
      </c>
      <c r="B5" s="738"/>
      <c r="C5" s="738"/>
      <c r="D5" s="738"/>
      <c r="E5" s="738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7"/>
      <c r="Y5" s="736"/>
      <c r="Z5" s="737"/>
      <c r="AA5" s="736"/>
      <c r="AB5" s="737"/>
      <c r="AC5" s="736"/>
      <c r="AD5" s="736"/>
      <c r="AE5" s="736"/>
      <c r="AF5" s="736"/>
      <c r="AG5" s="736"/>
      <c r="AH5" s="736"/>
      <c r="AI5" s="736"/>
      <c r="AJ5" s="736"/>
      <c r="AK5" s="736"/>
      <c r="AL5" s="736"/>
      <c r="AM5" s="736"/>
      <c r="AN5" s="735"/>
    </row>
    <row r="6" spans="1:40" ht="20.25" customHeight="1">
      <c r="A6" s="734" t="s">
        <v>733</v>
      </c>
      <c r="B6" s="731"/>
      <c r="C6" s="731"/>
      <c r="D6" s="731"/>
      <c r="E6" s="731"/>
      <c r="F6" s="733"/>
      <c r="G6" s="733"/>
      <c r="H6" s="733"/>
      <c r="I6" s="733"/>
      <c r="J6" s="733"/>
      <c r="K6" s="731">
        <v>5</v>
      </c>
      <c r="L6" s="731">
        <v>5</v>
      </c>
      <c r="M6" s="731">
        <v>5</v>
      </c>
      <c r="N6" s="731">
        <v>5</v>
      </c>
      <c r="O6" s="731">
        <v>5</v>
      </c>
      <c r="P6" s="731">
        <v>5</v>
      </c>
      <c r="Q6" s="731">
        <v>5</v>
      </c>
      <c r="R6" s="731">
        <v>5</v>
      </c>
      <c r="S6" s="731">
        <v>5</v>
      </c>
      <c r="T6" s="731">
        <v>5</v>
      </c>
      <c r="U6" s="731">
        <v>5</v>
      </c>
      <c r="V6" s="731">
        <v>5</v>
      </c>
      <c r="W6" s="731">
        <v>5</v>
      </c>
      <c r="X6" s="731">
        <v>5</v>
      </c>
      <c r="Y6" s="731">
        <v>5</v>
      </c>
      <c r="Z6" s="732">
        <v>5</v>
      </c>
      <c r="AA6" s="731">
        <v>5</v>
      </c>
      <c r="AB6" s="732">
        <v>5</v>
      </c>
      <c r="AC6" s="731">
        <v>5</v>
      </c>
      <c r="AD6" s="731">
        <v>5</v>
      </c>
      <c r="AE6" s="731">
        <v>5</v>
      </c>
      <c r="AF6" s="731">
        <v>5</v>
      </c>
      <c r="AG6" s="731">
        <v>5</v>
      </c>
      <c r="AH6" s="731">
        <v>5</v>
      </c>
      <c r="AI6" s="731">
        <v>5</v>
      </c>
      <c r="AJ6" s="731">
        <v>4.5</v>
      </c>
      <c r="AK6" s="731">
        <v>4.5</v>
      </c>
      <c r="AL6" s="731">
        <v>4.5</v>
      </c>
      <c r="AM6" s="731">
        <v>4.5</v>
      </c>
      <c r="AN6" s="730">
        <v>4.5</v>
      </c>
    </row>
    <row r="7" spans="1:40" ht="20.25" customHeight="1">
      <c r="A7" s="710" t="s">
        <v>732</v>
      </c>
      <c r="B7" s="718"/>
      <c r="C7" s="718"/>
      <c r="D7" s="718"/>
      <c r="E7" s="718"/>
      <c r="F7" s="729"/>
      <c r="G7" s="729"/>
      <c r="H7" s="729"/>
      <c r="I7" s="729"/>
      <c r="J7" s="729"/>
      <c r="K7" s="718">
        <v>3</v>
      </c>
      <c r="L7" s="718">
        <v>3</v>
      </c>
      <c r="M7" s="718">
        <v>3</v>
      </c>
      <c r="N7" s="718">
        <v>3</v>
      </c>
      <c r="O7" s="718">
        <v>3</v>
      </c>
      <c r="P7" s="718">
        <v>3</v>
      </c>
      <c r="Q7" s="718">
        <v>3</v>
      </c>
      <c r="R7" s="718">
        <v>3</v>
      </c>
      <c r="S7" s="718">
        <v>3</v>
      </c>
      <c r="T7" s="718">
        <v>3</v>
      </c>
      <c r="U7" s="718">
        <v>3</v>
      </c>
      <c r="V7" s="718">
        <v>3</v>
      </c>
      <c r="W7" s="718">
        <v>3</v>
      </c>
      <c r="X7" s="718">
        <v>3.5</v>
      </c>
      <c r="Y7" s="718">
        <v>3.5</v>
      </c>
      <c r="Z7" s="719">
        <v>3.5</v>
      </c>
      <c r="AA7" s="718">
        <v>3.5</v>
      </c>
      <c r="AB7" s="719">
        <v>3.5</v>
      </c>
      <c r="AC7" s="718">
        <v>3.5</v>
      </c>
      <c r="AD7" s="718">
        <v>3.5</v>
      </c>
      <c r="AE7" s="718">
        <v>3.5</v>
      </c>
      <c r="AF7" s="718">
        <v>3.5</v>
      </c>
      <c r="AG7" s="718">
        <v>3.5</v>
      </c>
      <c r="AH7" s="718">
        <v>3.5</v>
      </c>
      <c r="AI7" s="718">
        <v>3.5</v>
      </c>
      <c r="AJ7" s="718">
        <v>3</v>
      </c>
      <c r="AK7" s="718">
        <v>3</v>
      </c>
      <c r="AL7" s="718">
        <v>3</v>
      </c>
      <c r="AM7" s="718">
        <v>3</v>
      </c>
      <c r="AN7" s="717">
        <v>3</v>
      </c>
    </row>
    <row r="8" spans="1:40" ht="20.25" customHeight="1">
      <c r="A8" s="710" t="s">
        <v>731</v>
      </c>
      <c r="B8" s="704">
        <v>7</v>
      </c>
      <c r="C8" s="704">
        <v>7</v>
      </c>
      <c r="D8" s="704">
        <v>7</v>
      </c>
      <c r="E8" s="718">
        <v>7</v>
      </c>
      <c r="F8" s="718">
        <v>7</v>
      </c>
      <c r="G8" s="718">
        <v>7</v>
      </c>
      <c r="H8" s="718">
        <v>7</v>
      </c>
      <c r="I8" s="718">
        <v>7</v>
      </c>
      <c r="J8" s="718">
        <v>7</v>
      </c>
      <c r="K8" s="718">
        <v>7</v>
      </c>
      <c r="L8" s="718">
        <v>7</v>
      </c>
      <c r="M8" s="718">
        <v>7</v>
      </c>
      <c r="N8" s="718">
        <v>7</v>
      </c>
      <c r="O8" s="718">
        <v>7</v>
      </c>
      <c r="P8" s="718">
        <v>7</v>
      </c>
      <c r="Q8" s="718">
        <v>7</v>
      </c>
      <c r="R8" s="718">
        <v>7</v>
      </c>
      <c r="S8" s="718">
        <v>7</v>
      </c>
      <c r="T8" s="718">
        <v>7</v>
      </c>
      <c r="U8" s="718">
        <v>7</v>
      </c>
      <c r="V8" s="718">
        <v>7</v>
      </c>
      <c r="W8" s="718">
        <v>7</v>
      </c>
      <c r="X8" s="718">
        <v>6.5</v>
      </c>
      <c r="Y8" s="718">
        <v>6.5</v>
      </c>
      <c r="Z8" s="719">
        <v>6.5</v>
      </c>
      <c r="AA8" s="718">
        <v>6.5</v>
      </c>
      <c r="AB8" s="719">
        <v>6.5</v>
      </c>
      <c r="AC8" s="718">
        <v>6.5</v>
      </c>
      <c r="AD8" s="718">
        <v>6.5</v>
      </c>
      <c r="AE8" s="718">
        <v>6.5</v>
      </c>
      <c r="AF8" s="718">
        <v>6.5</v>
      </c>
      <c r="AG8" s="718">
        <v>6.5</v>
      </c>
      <c r="AH8" s="718">
        <v>6.5</v>
      </c>
      <c r="AI8" s="718">
        <v>6.5</v>
      </c>
      <c r="AJ8" s="718">
        <v>6</v>
      </c>
      <c r="AK8" s="718">
        <v>6</v>
      </c>
      <c r="AL8" s="718">
        <v>6</v>
      </c>
      <c r="AM8" s="718">
        <v>6</v>
      </c>
      <c r="AN8" s="717">
        <v>6</v>
      </c>
    </row>
    <row r="9" spans="1:40" ht="20.25" customHeight="1">
      <c r="A9" s="710" t="s">
        <v>730</v>
      </c>
      <c r="B9" s="704">
        <v>7</v>
      </c>
      <c r="C9" s="704">
        <v>7</v>
      </c>
      <c r="D9" s="704">
        <v>7</v>
      </c>
      <c r="E9" s="718">
        <v>7</v>
      </c>
      <c r="F9" s="718">
        <v>7</v>
      </c>
      <c r="G9" s="718">
        <v>7</v>
      </c>
      <c r="H9" s="718">
        <v>7</v>
      </c>
      <c r="I9" s="718">
        <v>7</v>
      </c>
      <c r="J9" s="718">
        <v>7</v>
      </c>
      <c r="K9" s="718">
        <v>7</v>
      </c>
      <c r="L9" s="718">
        <v>7</v>
      </c>
      <c r="M9" s="718">
        <v>7</v>
      </c>
      <c r="N9" s="718">
        <v>7</v>
      </c>
      <c r="O9" s="718">
        <v>7</v>
      </c>
      <c r="P9" s="718">
        <v>7</v>
      </c>
      <c r="Q9" s="718">
        <v>7</v>
      </c>
      <c r="R9" s="718">
        <v>7</v>
      </c>
      <c r="S9" s="718">
        <v>7</v>
      </c>
      <c r="T9" s="718">
        <v>7</v>
      </c>
      <c r="U9" s="718">
        <v>7</v>
      </c>
      <c r="V9" s="718">
        <v>7</v>
      </c>
      <c r="W9" s="718">
        <v>7</v>
      </c>
      <c r="X9" s="718">
        <v>6.5</v>
      </c>
      <c r="Y9" s="718">
        <v>6.5</v>
      </c>
      <c r="Z9" s="719">
        <v>6.5</v>
      </c>
      <c r="AA9" s="718">
        <v>6.5</v>
      </c>
      <c r="AB9" s="719">
        <v>6.5</v>
      </c>
      <c r="AC9" s="718">
        <v>6.5</v>
      </c>
      <c r="AD9" s="718">
        <v>6.5</v>
      </c>
      <c r="AE9" s="718">
        <v>6.5</v>
      </c>
      <c r="AF9" s="718">
        <v>6.5</v>
      </c>
      <c r="AG9" s="718">
        <v>6.5</v>
      </c>
      <c r="AH9" s="718">
        <v>6.5</v>
      </c>
      <c r="AI9" s="718">
        <v>6.5</v>
      </c>
      <c r="AJ9" s="718">
        <v>6</v>
      </c>
      <c r="AK9" s="718">
        <v>6</v>
      </c>
      <c r="AL9" s="718">
        <v>6</v>
      </c>
      <c r="AM9" s="718">
        <v>6</v>
      </c>
      <c r="AN9" s="717">
        <v>6</v>
      </c>
    </row>
    <row r="10" spans="1:40" s="693" customFormat="1" ht="20.25" customHeight="1">
      <c r="A10" s="716" t="s">
        <v>729</v>
      </c>
      <c r="B10" s="715"/>
      <c r="C10" s="715"/>
      <c r="D10" s="715"/>
      <c r="E10" s="715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4"/>
      <c r="AA10" s="713"/>
      <c r="AB10" s="714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712"/>
    </row>
    <row r="11" spans="1:40" s="693" customFormat="1" ht="20.25" customHeight="1">
      <c r="A11" s="710" t="s">
        <v>728</v>
      </c>
      <c r="B11" s="704">
        <v>1</v>
      </c>
      <c r="C11" s="704">
        <v>1</v>
      </c>
      <c r="D11" s="704">
        <v>1</v>
      </c>
      <c r="E11" s="718">
        <v>1</v>
      </c>
      <c r="F11" s="718">
        <v>1</v>
      </c>
      <c r="G11" s="718">
        <v>1</v>
      </c>
      <c r="H11" s="718">
        <v>1</v>
      </c>
      <c r="I11" s="718">
        <v>1</v>
      </c>
      <c r="J11" s="718">
        <v>1</v>
      </c>
      <c r="K11" s="718">
        <v>1</v>
      </c>
      <c r="L11" s="718">
        <v>1</v>
      </c>
      <c r="M11" s="718">
        <v>1</v>
      </c>
      <c r="N11" s="718">
        <v>1</v>
      </c>
      <c r="O11" s="718">
        <v>1</v>
      </c>
      <c r="P11" s="718">
        <v>1</v>
      </c>
      <c r="Q11" s="718">
        <v>1</v>
      </c>
      <c r="R11" s="718">
        <v>1</v>
      </c>
      <c r="S11" s="718">
        <v>1</v>
      </c>
      <c r="T11" s="718">
        <v>1</v>
      </c>
      <c r="U11" s="718">
        <v>1</v>
      </c>
      <c r="V11" s="718">
        <v>1</v>
      </c>
      <c r="W11" s="718">
        <v>1</v>
      </c>
      <c r="X11" s="718">
        <v>1</v>
      </c>
      <c r="Y11" s="718">
        <v>1</v>
      </c>
      <c r="Z11" s="728">
        <v>1</v>
      </c>
      <c r="AA11" s="718">
        <v>1</v>
      </c>
      <c r="AB11" s="719">
        <v>1</v>
      </c>
      <c r="AC11" s="718">
        <v>1</v>
      </c>
      <c r="AD11" s="718">
        <v>1</v>
      </c>
      <c r="AE11" s="718">
        <v>1</v>
      </c>
      <c r="AF11" s="718">
        <v>1</v>
      </c>
      <c r="AG11" s="718">
        <v>1</v>
      </c>
      <c r="AH11" s="718">
        <v>1</v>
      </c>
      <c r="AI11" s="718">
        <v>1</v>
      </c>
      <c r="AJ11" s="718">
        <v>1</v>
      </c>
      <c r="AK11" s="718">
        <v>1</v>
      </c>
      <c r="AL11" s="718">
        <v>1</v>
      </c>
      <c r="AM11" s="718">
        <v>1</v>
      </c>
      <c r="AN11" s="717">
        <v>1</v>
      </c>
    </row>
    <row r="12" spans="1:40" s="693" customFormat="1" ht="20.25" customHeight="1">
      <c r="A12" s="710" t="s">
        <v>727</v>
      </c>
      <c r="B12" s="718">
        <v>4</v>
      </c>
      <c r="C12" s="718">
        <v>4</v>
      </c>
      <c r="D12" s="718">
        <v>4</v>
      </c>
      <c r="E12" s="718">
        <v>4</v>
      </c>
      <c r="F12" s="718">
        <v>4</v>
      </c>
      <c r="G12" s="718">
        <v>4</v>
      </c>
      <c r="H12" s="718">
        <v>4</v>
      </c>
      <c r="I12" s="718">
        <v>4</v>
      </c>
      <c r="J12" s="718">
        <v>4</v>
      </c>
      <c r="K12" s="718">
        <v>4</v>
      </c>
      <c r="L12" s="718">
        <v>4</v>
      </c>
      <c r="M12" s="718">
        <v>4</v>
      </c>
      <c r="N12" s="718">
        <v>4</v>
      </c>
      <c r="O12" s="718">
        <v>4</v>
      </c>
      <c r="P12" s="718">
        <v>4</v>
      </c>
      <c r="Q12" s="718">
        <v>4</v>
      </c>
      <c r="R12" s="718">
        <v>4</v>
      </c>
      <c r="S12" s="718">
        <v>4</v>
      </c>
      <c r="T12" s="718">
        <v>4</v>
      </c>
      <c r="U12" s="718">
        <v>4</v>
      </c>
      <c r="V12" s="718">
        <v>4</v>
      </c>
      <c r="W12" s="718">
        <v>4</v>
      </c>
      <c r="X12" s="718">
        <v>4</v>
      </c>
      <c r="Y12" s="718">
        <v>4</v>
      </c>
      <c r="Z12" s="728">
        <v>4</v>
      </c>
      <c r="AA12" s="718">
        <v>4</v>
      </c>
      <c r="AB12" s="719">
        <v>4</v>
      </c>
      <c r="AC12" s="718">
        <v>4</v>
      </c>
      <c r="AD12" s="718">
        <v>4</v>
      </c>
      <c r="AE12" s="718">
        <v>4</v>
      </c>
      <c r="AF12" s="718">
        <v>4</v>
      </c>
      <c r="AG12" s="718">
        <v>4</v>
      </c>
      <c r="AH12" s="718">
        <v>4</v>
      </c>
      <c r="AI12" s="718">
        <v>4</v>
      </c>
      <c r="AJ12" s="718">
        <v>3</v>
      </c>
      <c r="AK12" s="718">
        <v>3</v>
      </c>
      <c r="AL12" s="718">
        <v>3</v>
      </c>
      <c r="AM12" s="718">
        <v>3</v>
      </c>
      <c r="AN12" s="717">
        <v>3</v>
      </c>
    </row>
    <row r="13" spans="1:40" s="693" customFormat="1" ht="20.25" customHeight="1">
      <c r="A13" s="710" t="s">
        <v>726</v>
      </c>
      <c r="B13" s="727" t="s">
        <v>725</v>
      </c>
      <c r="C13" s="727" t="s">
        <v>725</v>
      </c>
      <c r="D13" s="726" t="s">
        <v>725</v>
      </c>
      <c r="E13" s="724" t="s">
        <v>725</v>
      </c>
      <c r="F13" s="724" t="s">
        <v>725</v>
      </c>
      <c r="G13" s="724" t="s">
        <v>725</v>
      </c>
      <c r="H13" s="724" t="s">
        <v>725</v>
      </c>
      <c r="I13" s="724" t="s">
        <v>725</v>
      </c>
      <c r="J13" s="724" t="s">
        <v>725</v>
      </c>
      <c r="K13" s="724" t="s">
        <v>725</v>
      </c>
      <c r="L13" s="724" t="s">
        <v>725</v>
      </c>
      <c r="M13" s="724" t="s">
        <v>725</v>
      </c>
      <c r="N13" s="724" t="s">
        <v>725</v>
      </c>
      <c r="O13" s="724" t="s">
        <v>725</v>
      </c>
      <c r="P13" s="724" t="s">
        <v>725</v>
      </c>
      <c r="Q13" s="724" t="s">
        <v>725</v>
      </c>
      <c r="R13" s="724" t="s">
        <v>725</v>
      </c>
      <c r="S13" s="724" t="s">
        <v>725</v>
      </c>
      <c r="T13" s="724" t="s">
        <v>725</v>
      </c>
      <c r="U13" s="724" t="s">
        <v>725</v>
      </c>
      <c r="V13" s="724" t="s">
        <v>725</v>
      </c>
      <c r="W13" s="724" t="s">
        <v>725</v>
      </c>
      <c r="X13" s="724" t="s">
        <v>725</v>
      </c>
      <c r="Y13" s="724" t="s">
        <v>725</v>
      </c>
      <c r="Z13" s="725" t="s">
        <v>725</v>
      </c>
      <c r="AA13" s="724" t="s">
        <v>725</v>
      </c>
      <c r="AB13" s="725" t="s">
        <v>725</v>
      </c>
      <c r="AC13" s="724" t="s">
        <v>725</v>
      </c>
      <c r="AD13" s="724" t="s">
        <v>725</v>
      </c>
      <c r="AE13" s="724" t="s">
        <v>725</v>
      </c>
      <c r="AF13" s="724" t="s">
        <v>725</v>
      </c>
      <c r="AG13" s="724" t="s">
        <v>725</v>
      </c>
      <c r="AH13" s="724" t="s">
        <v>725</v>
      </c>
      <c r="AI13" s="724" t="s">
        <v>725</v>
      </c>
      <c r="AJ13" s="724" t="s">
        <v>725</v>
      </c>
      <c r="AK13" s="724" t="s">
        <v>725</v>
      </c>
      <c r="AL13" s="724" t="s">
        <v>725</v>
      </c>
      <c r="AM13" s="724" t="s">
        <v>725</v>
      </c>
      <c r="AN13" s="723" t="s">
        <v>725</v>
      </c>
    </row>
    <row r="14" spans="1:40" s="693" customFormat="1" ht="20.25" customHeight="1">
      <c r="A14" s="716" t="s">
        <v>724</v>
      </c>
      <c r="B14" s="715"/>
      <c r="C14" s="715"/>
      <c r="D14" s="715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2"/>
      <c r="AA14" s="721"/>
      <c r="AB14" s="722"/>
      <c r="AC14" s="721"/>
      <c r="AD14" s="721"/>
      <c r="AE14" s="721"/>
      <c r="AF14" s="721"/>
      <c r="AG14" s="721"/>
      <c r="AH14" s="721"/>
      <c r="AI14" s="721"/>
      <c r="AJ14" s="721"/>
      <c r="AK14" s="721"/>
      <c r="AL14" s="721"/>
      <c r="AM14" s="721"/>
      <c r="AN14" s="720"/>
    </row>
    <row r="15" spans="1:40" ht="20.25" customHeight="1">
      <c r="A15" s="710" t="s">
        <v>723</v>
      </c>
      <c r="B15" s="704">
        <v>6</v>
      </c>
      <c r="C15" s="704">
        <v>6</v>
      </c>
      <c r="D15" s="704">
        <v>6</v>
      </c>
      <c r="E15" s="718">
        <v>6</v>
      </c>
      <c r="F15" s="718">
        <v>6</v>
      </c>
      <c r="G15" s="718">
        <v>6</v>
      </c>
      <c r="H15" s="718">
        <v>6</v>
      </c>
      <c r="I15" s="718">
        <v>6</v>
      </c>
      <c r="J15" s="718">
        <v>6</v>
      </c>
      <c r="K15" s="718">
        <v>6</v>
      </c>
      <c r="L15" s="718">
        <v>6</v>
      </c>
      <c r="M15" s="718">
        <v>6</v>
      </c>
      <c r="N15" s="718">
        <v>6</v>
      </c>
      <c r="O15" s="718">
        <v>6</v>
      </c>
      <c r="P15" s="718">
        <v>6</v>
      </c>
      <c r="Q15" s="718">
        <v>6</v>
      </c>
      <c r="R15" s="718">
        <v>6</v>
      </c>
      <c r="S15" s="718">
        <v>6</v>
      </c>
      <c r="T15" s="718">
        <v>6</v>
      </c>
      <c r="U15" s="718">
        <v>6</v>
      </c>
      <c r="V15" s="718">
        <v>6</v>
      </c>
      <c r="W15" s="718">
        <v>6</v>
      </c>
      <c r="X15" s="718">
        <v>4</v>
      </c>
      <c r="Y15" s="718">
        <v>4</v>
      </c>
      <c r="Z15" s="719">
        <v>4</v>
      </c>
      <c r="AA15" s="718">
        <v>4</v>
      </c>
      <c r="AB15" s="719">
        <v>4</v>
      </c>
      <c r="AC15" s="718">
        <v>4</v>
      </c>
      <c r="AD15" s="718">
        <v>4</v>
      </c>
      <c r="AE15" s="718">
        <v>4</v>
      </c>
      <c r="AF15" s="718">
        <v>4</v>
      </c>
      <c r="AG15" s="718">
        <v>4</v>
      </c>
      <c r="AH15" s="718">
        <v>4</v>
      </c>
      <c r="AI15" s="718">
        <v>4</v>
      </c>
      <c r="AJ15" s="718">
        <v>4</v>
      </c>
      <c r="AK15" s="718">
        <v>4</v>
      </c>
      <c r="AL15" s="718">
        <v>4</v>
      </c>
      <c r="AM15" s="718">
        <v>4</v>
      </c>
      <c r="AN15" s="717">
        <v>4</v>
      </c>
    </row>
    <row r="16" spans="1:40" ht="20.25" customHeight="1">
      <c r="A16" s="710" t="s">
        <v>722</v>
      </c>
      <c r="B16" s="704">
        <v>5</v>
      </c>
      <c r="C16" s="704">
        <v>5</v>
      </c>
      <c r="D16" s="704">
        <v>5</v>
      </c>
      <c r="E16" s="718">
        <v>5</v>
      </c>
      <c r="F16" s="718">
        <v>5</v>
      </c>
      <c r="G16" s="718">
        <v>5</v>
      </c>
      <c r="H16" s="718">
        <v>5</v>
      </c>
      <c r="I16" s="718">
        <v>5</v>
      </c>
      <c r="J16" s="718">
        <v>5</v>
      </c>
      <c r="K16" s="718">
        <v>5</v>
      </c>
      <c r="L16" s="718">
        <v>5</v>
      </c>
      <c r="M16" s="718">
        <v>5</v>
      </c>
      <c r="N16" s="718">
        <v>5</v>
      </c>
      <c r="O16" s="718">
        <v>5</v>
      </c>
      <c r="P16" s="718">
        <v>5</v>
      </c>
      <c r="Q16" s="718">
        <v>5</v>
      </c>
      <c r="R16" s="718">
        <v>5</v>
      </c>
      <c r="S16" s="718">
        <v>5</v>
      </c>
      <c r="T16" s="718">
        <v>5</v>
      </c>
      <c r="U16" s="718">
        <v>5</v>
      </c>
      <c r="V16" s="718">
        <v>5</v>
      </c>
      <c r="W16" s="718">
        <v>5</v>
      </c>
      <c r="X16" s="718">
        <v>4</v>
      </c>
      <c r="Y16" s="718">
        <v>4</v>
      </c>
      <c r="Z16" s="719">
        <v>4</v>
      </c>
      <c r="AA16" s="718">
        <v>4</v>
      </c>
      <c r="AB16" s="719">
        <v>4</v>
      </c>
      <c r="AC16" s="718">
        <v>4</v>
      </c>
      <c r="AD16" s="718">
        <v>4</v>
      </c>
      <c r="AE16" s="718">
        <v>4</v>
      </c>
      <c r="AF16" s="718">
        <v>4</v>
      </c>
      <c r="AG16" s="718">
        <v>4</v>
      </c>
      <c r="AH16" s="718">
        <v>4</v>
      </c>
      <c r="AI16" s="718">
        <v>4</v>
      </c>
      <c r="AJ16" s="718">
        <v>4</v>
      </c>
      <c r="AK16" s="718">
        <v>4</v>
      </c>
      <c r="AL16" s="718">
        <v>4</v>
      </c>
      <c r="AM16" s="718">
        <v>4</v>
      </c>
      <c r="AN16" s="717">
        <v>4</v>
      </c>
    </row>
    <row r="17" spans="1:40" ht="20.25" customHeight="1">
      <c r="A17" s="710" t="s">
        <v>721</v>
      </c>
      <c r="B17" s="704">
        <v>4</v>
      </c>
      <c r="C17" s="704">
        <v>4</v>
      </c>
      <c r="D17" s="704">
        <v>4</v>
      </c>
      <c r="E17" s="718">
        <v>4</v>
      </c>
      <c r="F17" s="718">
        <v>4</v>
      </c>
      <c r="G17" s="718">
        <v>4</v>
      </c>
      <c r="H17" s="718">
        <v>4</v>
      </c>
      <c r="I17" s="718">
        <v>4</v>
      </c>
      <c r="J17" s="718">
        <v>4</v>
      </c>
      <c r="K17" s="718">
        <v>4</v>
      </c>
      <c r="L17" s="718">
        <v>4</v>
      </c>
      <c r="M17" s="718">
        <v>4</v>
      </c>
      <c r="N17" s="718">
        <v>4</v>
      </c>
      <c r="O17" s="718">
        <v>4</v>
      </c>
      <c r="P17" s="718">
        <v>4</v>
      </c>
      <c r="Q17" s="718">
        <v>4</v>
      </c>
      <c r="R17" s="718">
        <v>4</v>
      </c>
      <c r="S17" s="718">
        <v>4</v>
      </c>
      <c r="T17" s="718">
        <v>4</v>
      </c>
      <c r="U17" s="718">
        <v>4</v>
      </c>
      <c r="V17" s="718">
        <v>4</v>
      </c>
      <c r="W17" s="718">
        <v>4</v>
      </c>
      <c r="X17" s="718">
        <v>4</v>
      </c>
      <c r="Y17" s="718">
        <v>4</v>
      </c>
      <c r="Z17" s="719">
        <v>4</v>
      </c>
      <c r="AA17" s="718">
        <v>4</v>
      </c>
      <c r="AB17" s="719">
        <v>4</v>
      </c>
      <c r="AC17" s="718">
        <v>4</v>
      </c>
      <c r="AD17" s="718">
        <v>4</v>
      </c>
      <c r="AE17" s="718">
        <v>4</v>
      </c>
      <c r="AF17" s="718">
        <v>4</v>
      </c>
      <c r="AG17" s="718">
        <v>4</v>
      </c>
      <c r="AH17" s="718">
        <v>4</v>
      </c>
      <c r="AI17" s="718">
        <v>4</v>
      </c>
      <c r="AJ17" s="718">
        <v>4</v>
      </c>
      <c r="AK17" s="718">
        <v>4</v>
      </c>
      <c r="AL17" s="718">
        <v>4</v>
      </c>
      <c r="AM17" s="718">
        <v>4</v>
      </c>
      <c r="AN17" s="717">
        <v>4</v>
      </c>
    </row>
    <row r="18" spans="1:40" ht="20.25" customHeight="1">
      <c r="A18" s="716" t="s">
        <v>720</v>
      </c>
      <c r="B18" s="715"/>
      <c r="C18" s="715"/>
      <c r="D18" s="715"/>
      <c r="E18" s="715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4"/>
      <c r="AA18" s="713"/>
      <c r="AB18" s="714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2"/>
    </row>
    <row r="19" spans="1:40" ht="20.25" customHeight="1">
      <c r="A19" s="711" t="s">
        <v>719</v>
      </c>
      <c r="B19" s="703" t="s">
        <v>147</v>
      </c>
      <c r="C19" s="703" t="s">
        <v>147</v>
      </c>
      <c r="D19" s="703" t="s">
        <v>147</v>
      </c>
      <c r="E19" s="703" t="s">
        <v>147</v>
      </c>
      <c r="F19" s="703" t="s">
        <v>147</v>
      </c>
      <c r="G19" s="703" t="s">
        <v>147</v>
      </c>
      <c r="H19" s="703" t="s">
        <v>147</v>
      </c>
      <c r="I19" s="703" t="s">
        <v>147</v>
      </c>
      <c r="J19" s="703" t="s">
        <v>147</v>
      </c>
      <c r="K19" s="703" t="s">
        <v>147</v>
      </c>
      <c r="L19" s="703">
        <v>0.24049999999999999</v>
      </c>
      <c r="M19" s="703">
        <v>0.35549999999999998</v>
      </c>
      <c r="N19" s="703">
        <v>1.11008</v>
      </c>
      <c r="O19" s="703">
        <v>1.3104</v>
      </c>
      <c r="P19" s="703">
        <v>4.9694454545454549</v>
      </c>
      <c r="Q19" s="703">
        <v>4.2769000000000004</v>
      </c>
      <c r="R19" s="703">
        <v>3.6447159090909089</v>
      </c>
      <c r="S19" s="703">
        <v>4.63</v>
      </c>
      <c r="T19" s="703">
        <v>4.6928000000000001</v>
      </c>
      <c r="U19" s="703">
        <v>4.78</v>
      </c>
      <c r="V19" s="703">
        <v>4.5482199999999997</v>
      </c>
      <c r="W19" s="703">
        <v>3.0712999999999999</v>
      </c>
      <c r="X19" s="703">
        <v>2.4500000000000002</v>
      </c>
      <c r="Y19" s="703">
        <v>2.3180999999999998</v>
      </c>
      <c r="Z19" s="708">
        <v>1.0004999999999999</v>
      </c>
      <c r="AA19" s="703">
        <v>0.5746</v>
      </c>
      <c r="AB19" s="708">
        <v>1.2999999999999999E-3</v>
      </c>
      <c r="AC19" s="703">
        <v>1.7678</v>
      </c>
      <c r="AD19" s="703">
        <v>3.8712</v>
      </c>
      <c r="AE19" s="703">
        <v>3.7233999999999998</v>
      </c>
      <c r="AF19" s="703">
        <v>3.8228</v>
      </c>
      <c r="AG19" s="703">
        <v>3.7429999999999999</v>
      </c>
      <c r="AH19" s="703">
        <v>3.7429999999999999</v>
      </c>
      <c r="AI19" s="703">
        <v>4.3277999999999999</v>
      </c>
      <c r="AJ19" s="703" t="s">
        <v>147</v>
      </c>
      <c r="AK19" s="703" t="s">
        <v>147</v>
      </c>
      <c r="AL19" s="703" t="s">
        <v>147</v>
      </c>
      <c r="AM19" s="703" t="s">
        <v>147</v>
      </c>
      <c r="AN19" s="707" t="s">
        <v>147</v>
      </c>
    </row>
    <row r="20" spans="1:40" ht="20.25" customHeight="1">
      <c r="A20" s="711" t="s">
        <v>718</v>
      </c>
      <c r="B20" s="703">
        <v>2.12</v>
      </c>
      <c r="C20" s="703">
        <v>3.004</v>
      </c>
      <c r="D20" s="703">
        <v>2.3420000000000001</v>
      </c>
      <c r="E20" s="703">
        <v>1.74</v>
      </c>
      <c r="F20" s="703">
        <v>2.6432000000000002</v>
      </c>
      <c r="G20" s="703">
        <v>0.74419999999999997</v>
      </c>
      <c r="H20" s="703">
        <v>0.92610000000000003</v>
      </c>
      <c r="I20" s="703">
        <v>0.77629999999999999</v>
      </c>
      <c r="J20" s="703">
        <v>1.03</v>
      </c>
      <c r="K20" s="703">
        <v>0.71033567156063082</v>
      </c>
      <c r="L20" s="703">
        <v>0.55069999999999997</v>
      </c>
      <c r="M20" s="703">
        <v>0.48110000000000003</v>
      </c>
      <c r="N20" s="703">
        <v>1.1832</v>
      </c>
      <c r="O20" s="703">
        <v>2.5548000000000002</v>
      </c>
      <c r="P20" s="703">
        <v>5.5149176531715014</v>
      </c>
      <c r="Q20" s="703">
        <v>5.8220000000000001</v>
      </c>
      <c r="R20" s="703">
        <v>3.9250794520547947</v>
      </c>
      <c r="S20" s="703">
        <v>4.7</v>
      </c>
      <c r="T20" s="703">
        <v>4.9848999999999997</v>
      </c>
      <c r="U20" s="703">
        <v>5.15</v>
      </c>
      <c r="V20" s="703">
        <v>4.3784369186716257</v>
      </c>
      <c r="W20" s="703">
        <v>3.7410999999999999</v>
      </c>
      <c r="X20" s="703">
        <v>3.34</v>
      </c>
      <c r="Y20" s="703">
        <v>2.7395999999999998</v>
      </c>
      <c r="Z20" s="708">
        <v>1.7707609396914445</v>
      </c>
      <c r="AA20" s="703">
        <v>2.2029999999999998</v>
      </c>
      <c r="AB20" s="708">
        <v>0.99690000000000001</v>
      </c>
      <c r="AC20" s="703">
        <v>0.86</v>
      </c>
      <c r="AD20" s="703">
        <v>3.4394</v>
      </c>
      <c r="AE20" s="703">
        <v>3.5543999999999998</v>
      </c>
      <c r="AF20" s="703">
        <v>4.4381650070126222</v>
      </c>
      <c r="AG20" s="703">
        <v>4.2913156626506019</v>
      </c>
      <c r="AH20" s="703">
        <v>5.503210042397539</v>
      </c>
      <c r="AI20" s="703">
        <v>4.9685157869012704</v>
      </c>
      <c r="AJ20" s="703">
        <v>0.20724000000000001</v>
      </c>
      <c r="AK20" s="703">
        <v>2.7289786548069812</v>
      </c>
      <c r="AL20" s="703">
        <v>4.3273659852820936</v>
      </c>
      <c r="AM20" s="703">
        <v>3.8337399999999997</v>
      </c>
      <c r="AN20" s="707">
        <v>1.6375838307423722</v>
      </c>
    </row>
    <row r="21" spans="1:40" ht="20.25" customHeight="1">
      <c r="A21" s="711" t="s">
        <v>717</v>
      </c>
      <c r="B21" s="703">
        <v>2.2999999999999998</v>
      </c>
      <c r="C21" s="703">
        <v>3.1621084055017827</v>
      </c>
      <c r="D21" s="703" t="s">
        <v>147</v>
      </c>
      <c r="E21" s="703">
        <v>2.23</v>
      </c>
      <c r="F21" s="703" t="s">
        <v>147</v>
      </c>
      <c r="G21" s="703">
        <v>2.8525</v>
      </c>
      <c r="H21" s="703">
        <v>1.4455</v>
      </c>
      <c r="I21" s="703">
        <v>1.3360000000000001</v>
      </c>
      <c r="J21" s="703">
        <v>2.02</v>
      </c>
      <c r="K21" s="703">
        <v>1.7079</v>
      </c>
      <c r="L21" s="703" t="s">
        <v>715</v>
      </c>
      <c r="M21" s="703">
        <v>2.0487000000000002</v>
      </c>
      <c r="N21" s="703">
        <v>1.7726</v>
      </c>
      <c r="O21" s="703">
        <v>2.9860000000000002</v>
      </c>
      <c r="P21" s="703" t="s">
        <v>715</v>
      </c>
      <c r="Q21" s="703">
        <v>5.0168999999999997</v>
      </c>
      <c r="R21" s="703" t="s">
        <v>715</v>
      </c>
      <c r="S21" s="703" t="s">
        <v>715</v>
      </c>
      <c r="T21" s="703">
        <v>5.0824999999999996</v>
      </c>
      <c r="U21" s="703">
        <v>5.25</v>
      </c>
      <c r="V21" s="703">
        <v>4.9190006711409398</v>
      </c>
      <c r="W21" s="703">
        <v>4.3910999999999998</v>
      </c>
      <c r="X21" s="703" t="s">
        <v>147</v>
      </c>
      <c r="Y21" s="703">
        <v>3.1676000000000002</v>
      </c>
      <c r="Z21" s="708">
        <v>2.6588604855920774</v>
      </c>
      <c r="AA21" s="703">
        <v>2.6684000000000001</v>
      </c>
      <c r="AB21" s="708">
        <v>2.0661</v>
      </c>
      <c r="AC21" s="703">
        <v>1.6659999999999999</v>
      </c>
      <c r="AD21" s="703" t="s">
        <v>147</v>
      </c>
      <c r="AE21" s="703">
        <v>4.3693999999999997</v>
      </c>
      <c r="AF21" s="703">
        <v>4.6257844508737627</v>
      </c>
      <c r="AG21" s="703">
        <v>4.754189189189189</v>
      </c>
      <c r="AH21" s="703">
        <v>5.6880737572254336</v>
      </c>
      <c r="AI21" s="703">
        <v>5.0255818181818173</v>
      </c>
      <c r="AJ21" s="703" t="s">
        <v>147</v>
      </c>
      <c r="AK21" s="703">
        <v>3.2666594684385379</v>
      </c>
      <c r="AL21" s="703">
        <v>4.5362454645505599</v>
      </c>
      <c r="AM21" s="703">
        <v>4.4024857142857137</v>
      </c>
      <c r="AN21" s="707">
        <v>3.6099593063583817</v>
      </c>
    </row>
    <row r="22" spans="1:40" ht="20.25" customHeight="1">
      <c r="A22" s="711" t="s">
        <v>716</v>
      </c>
      <c r="B22" s="703">
        <v>2.74</v>
      </c>
      <c r="C22" s="703">
        <v>3.6509999999999998</v>
      </c>
      <c r="D22" s="703">
        <v>3.25</v>
      </c>
      <c r="E22" s="703">
        <v>2.7</v>
      </c>
      <c r="F22" s="703" t="s">
        <v>147</v>
      </c>
      <c r="G22" s="703">
        <v>2.2334999999999998</v>
      </c>
      <c r="H22" s="703">
        <v>2.3067000000000002</v>
      </c>
      <c r="I22" s="703">
        <v>2.8351000000000002</v>
      </c>
      <c r="J22" s="703">
        <v>2.1</v>
      </c>
      <c r="K22" s="703" t="s">
        <v>715</v>
      </c>
      <c r="L22" s="703">
        <v>1.3228599999999999</v>
      </c>
      <c r="M22" s="703">
        <v>1.5144</v>
      </c>
      <c r="N22" s="703">
        <v>2.0476999999999999</v>
      </c>
      <c r="O22" s="703">
        <v>3.1175000000000002</v>
      </c>
      <c r="P22" s="703">
        <v>4.9699</v>
      </c>
      <c r="Q22" s="703">
        <v>5.7587999999999999</v>
      </c>
      <c r="R22" s="703" t="s">
        <v>715</v>
      </c>
      <c r="S22" s="703">
        <v>5.17</v>
      </c>
      <c r="T22" s="703">
        <v>5.1997</v>
      </c>
      <c r="U22" s="703">
        <v>5.32</v>
      </c>
      <c r="V22" s="703">
        <v>4.8255237762237764</v>
      </c>
      <c r="W22" s="703" t="s">
        <v>147</v>
      </c>
      <c r="X22" s="703">
        <v>3.93</v>
      </c>
      <c r="Y22" s="703">
        <v>3.6044</v>
      </c>
      <c r="Z22" s="708">
        <v>3.2066499999999998</v>
      </c>
      <c r="AA22" s="703">
        <v>3.0962000000000001</v>
      </c>
      <c r="AB22" s="708">
        <v>2.1920000000000002</v>
      </c>
      <c r="AC22" s="703">
        <v>2</v>
      </c>
      <c r="AD22" s="703" t="s">
        <v>147</v>
      </c>
      <c r="AE22" s="703">
        <v>4.7937000000000003</v>
      </c>
      <c r="AF22" s="703">
        <v>4.686042546683332</v>
      </c>
      <c r="AG22" s="703">
        <v>4.773456862745098</v>
      </c>
      <c r="AH22" s="703">
        <v>5.7765341849148415</v>
      </c>
      <c r="AI22" s="703">
        <v>4.7758000000000003</v>
      </c>
      <c r="AJ22" s="703" t="s">
        <v>147</v>
      </c>
      <c r="AK22" s="703">
        <v>3.6505666666666667</v>
      </c>
      <c r="AL22" s="703">
        <v>4.5620000000000003</v>
      </c>
      <c r="AM22" s="703">
        <v>4.4587683453237412</v>
      </c>
      <c r="AN22" s="707">
        <v>3.1934999999999998</v>
      </c>
    </row>
    <row r="23" spans="1:40" s="693" customFormat="1" ht="20.25" customHeight="1">
      <c r="A23" s="710" t="s">
        <v>63</v>
      </c>
      <c r="B23" s="703" t="s">
        <v>714</v>
      </c>
      <c r="C23" s="703" t="s">
        <v>714</v>
      </c>
      <c r="D23" s="703" t="s">
        <v>714</v>
      </c>
      <c r="E23" s="703" t="s">
        <v>714</v>
      </c>
      <c r="F23" s="703" t="s">
        <v>714</v>
      </c>
      <c r="G23" s="703" t="s">
        <v>714</v>
      </c>
      <c r="H23" s="703" t="s">
        <v>714</v>
      </c>
      <c r="I23" s="703" t="s">
        <v>714</v>
      </c>
      <c r="J23" s="703" t="s">
        <v>714</v>
      </c>
      <c r="K23" s="703" t="s">
        <v>714</v>
      </c>
      <c r="L23" s="703" t="s">
        <v>713</v>
      </c>
      <c r="M23" s="703" t="s">
        <v>713</v>
      </c>
      <c r="N23" s="703" t="s">
        <v>713</v>
      </c>
      <c r="O23" s="703" t="s">
        <v>713</v>
      </c>
      <c r="P23" s="703" t="s">
        <v>713</v>
      </c>
      <c r="Q23" s="703" t="s">
        <v>713</v>
      </c>
      <c r="R23" s="703" t="s">
        <v>713</v>
      </c>
      <c r="S23" s="703" t="s">
        <v>713</v>
      </c>
      <c r="T23" s="703" t="s">
        <v>713</v>
      </c>
      <c r="U23" s="703" t="s">
        <v>713</v>
      </c>
      <c r="V23" s="703" t="s">
        <v>713</v>
      </c>
      <c r="W23" s="703" t="s">
        <v>713</v>
      </c>
      <c r="X23" s="703" t="s">
        <v>713</v>
      </c>
      <c r="Y23" s="703" t="s">
        <v>713</v>
      </c>
      <c r="Z23" s="708" t="s">
        <v>713</v>
      </c>
      <c r="AA23" s="703" t="s">
        <v>713</v>
      </c>
      <c r="AB23" s="708" t="s">
        <v>713</v>
      </c>
      <c r="AC23" s="703" t="s">
        <v>713</v>
      </c>
      <c r="AD23" s="703" t="s">
        <v>713</v>
      </c>
      <c r="AE23" s="703" t="s">
        <v>713</v>
      </c>
      <c r="AF23" s="703" t="s">
        <v>713</v>
      </c>
      <c r="AG23" s="703" t="s">
        <v>713</v>
      </c>
      <c r="AH23" s="703" t="s">
        <v>713</v>
      </c>
      <c r="AI23" s="703" t="s">
        <v>713</v>
      </c>
      <c r="AJ23" s="703" t="s">
        <v>713</v>
      </c>
      <c r="AK23" s="703" t="s">
        <v>713</v>
      </c>
      <c r="AL23" s="703" t="s">
        <v>713</v>
      </c>
      <c r="AM23" s="703" t="s">
        <v>713</v>
      </c>
      <c r="AN23" s="707" t="s">
        <v>713</v>
      </c>
    </row>
    <row r="24" spans="1:40" ht="20.25" customHeight="1">
      <c r="A24" s="710" t="s">
        <v>712</v>
      </c>
      <c r="B24" s="703" t="s">
        <v>711</v>
      </c>
      <c r="C24" s="703" t="s">
        <v>711</v>
      </c>
      <c r="D24" s="703" t="s">
        <v>711</v>
      </c>
      <c r="E24" s="703" t="s">
        <v>711</v>
      </c>
      <c r="F24" s="703" t="s">
        <v>711</v>
      </c>
      <c r="G24" s="703" t="s">
        <v>711</v>
      </c>
      <c r="H24" s="703" t="s">
        <v>711</v>
      </c>
      <c r="I24" s="703" t="s">
        <v>711</v>
      </c>
      <c r="J24" s="703" t="s">
        <v>711</v>
      </c>
      <c r="K24" s="703" t="s">
        <v>711</v>
      </c>
      <c r="L24" s="703" t="s">
        <v>710</v>
      </c>
      <c r="M24" s="703" t="s">
        <v>710</v>
      </c>
      <c r="N24" s="703" t="s">
        <v>710</v>
      </c>
      <c r="O24" s="703" t="s">
        <v>709</v>
      </c>
      <c r="P24" s="703" t="s">
        <v>709</v>
      </c>
      <c r="Q24" s="703" t="s">
        <v>708</v>
      </c>
      <c r="R24" s="703" t="s">
        <v>707</v>
      </c>
      <c r="S24" s="703" t="s">
        <v>707</v>
      </c>
      <c r="T24" s="703" t="s">
        <v>707</v>
      </c>
      <c r="U24" s="703" t="s">
        <v>707</v>
      </c>
      <c r="V24" s="703" t="s">
        <v>707</v>
      </c>
      <c r="W24" s="703" t="s">
        <v>707</v>
      </c>
      <c r="X24" s="703" t="s">
        <v>707</v>
      </c>
      <c r="Y24" s="703" t="s">
        <v>707</v>
      </c>
      <c r="Z24" s="708" t="s">
        <v>707</v>
      </c>
      <c r="AA24" s="703" t="s">
        <v>707</v>
      </c>
      <c r="AB24" s="708" t="s">
        <v>707</v>
      </c>
      <c r="AC24" s="703" t="s">
        <v>707</v>
      </c>
      <c r="AD24" s="703" t="s">
        <v>707</v>
      </c>
      <c r="AE24" s="703" t="s">
        <v>707</v>
      </c>
      <c r="AF24" s="703" t="s">
        <v>707</v>
      </c>
      <c r="AG24" s="703" t="s">
        <v>707</v>
      </c>
      <c r="AH24" s="703" t="s">
        <v>707</v>
      </c>
      <c r="AI24" s="703" t="s">
        <v>707</v>
      </c>
      <c r="AJ24" s="703" t="s">
        <v>707</v>
      </c>
      <c r="AK24" s="703" t="s">
        <v>707</v>
      </c>
      <c r="AL24" s="703" t="s">
        <v>707</v>
      </c>
      <c r="AM24" s="703" t="s">
        <v>707</v>
      </c>
      <c r="AN24" s="707" t="s">
        <v>707</v>
      </c>
    </row>
    <row r="25" spans="1:40" s="706" customFormat="1" ht="20.25" customHeight="1">
      <c r="A25" s="709" t="s">
        <v>706</v>
      </c>
      <c r="B25" s="703">
        <v>3.2654353261213163</v>
      </c>
      <c r="C25" s="703">
        <v>3.5897992254016362</v>
      </c>
      <c r="D25" s="703">
        <v>2.6726999999999999</v>
      </c>
      <c r="E25" s="703">
        <v>2.71</v>
      </c>
      <c r="F25" s="703">
        <v>4.1268000000000002</v>
      </c>
      <c r="G25" s="703">
        <v>0.89629999999999999</v>
      </c>
      <c r="H25" s="703">
        <v>0.75</v>
      </c>
      <c r="I25" s="703">
        <v>2.7259000000000002</v>
      </c>
      <c r="J25" s="703">
        <v>2.46</v>
      </c>
      <c r="K25" s="703">
        <v>0.6364510804822362</v>
      </c>
      <c r="L25" s="703">
        <v>0.28739999999999999</v>
      </c>
      <c r="M25" s="703">
        <v>0.39</v>
      </c>
      <c r="N25" s="703">
        <v>1.1299999999999999</v>
      </c>
      <c r="O25" s="703">
        <v>2.6753</v>
      </c>
      <c r="P25" s="703">
        <v>4.8301971251968672</v>
      </c>
      <c r="Q25" s="703">
        <v>4.4000000000000004</v>
      </c>
      <c r="R25" s="703">
        <v>4.3062330467845928</v>
      </c>
      <c r="S25" s="703">
        <v>4.87</v>
      </c>
      <c r="T25" s="703">
        <v>4.1199000000000003</v>
      </c>
      <c r="U25" s="703">
        <v>4.53</v>
      </c>
      <c r="V25" s="703">
        <v>4.1825550203065518</v>
      </c>
      <c r="W25" s="703">
        <v>2.9626000000000001</v>
      </c>
      <c r="X25" s="703">
        <v>1.88</v>
      </c>
      <c r="Y25" s="703">
        <v>1.6778837822512049</v>
      </c>
      <c r="Z25" s="708">
        <v>1.8590457492096282</v>
      </c>
      <c r="AA25" s="703">
        <v>1.6787000000000001</v>
      </c>
      <c r="AB25" s="708">
        <v>1.1969024903247523</v>
      </c>
      <c r="AC25" s="703">
        <v>2.839016408473598</v>
      </c>
      <c r="AD25" s="703">
        <v>5.8193062217621119</v>
      </c>
      <c r="AE25" s="703">
        <v>5.1538275562803166</v>
      </c>
      <c r="AF25" s="703">
        <v>5.2796798269809431</v>
      </c>
      <c r="AG25" s="703">
        <v>6.1207865018683529</v>
      </c>
      <c r="AH25" s="703">
        <v>6.9056876664303326</v>
      </c>
      <c r="AI25" s="703">
        <v>4.5187192718019418</v>
      </c>
      <c r="AJ25" s="703">
        <v>1.1887814391479412</v>
      </c>
      <c r="AK25" s="703">
        <v>1.6882129461871012</v>
      </c>
      <c r="AL25" s="703">
        <v>4.6173710940626007</v>
      </c>
      <c r="AM25" s="703">
        <v>2.589154460713186</v>
      </c>
      <c r="AN25" s="707">
        <v>0.78108827465870911</v>
      </c>
    </row>
    <row r="26" spans="1:40" ht="20.25" customHeight="1">
      <c r="A26" s="705" t="s">
        <v>1532</v>
      </c>
      <c r="B26" s="703">
        <v>3.3</v>
      </c>
      <c r="C26" s="703">
        <v>3.46</v>
      </c>
      <c r="D26" s="703">
        <v>3.74</v>
      </c>
      <c r="E26" s="703">
        <v>3.98</v>
      </c>
      <c r="F26" s="703">
        <v>4.7</v>
      </c>
      <c r="G26" s="703">
        <v>5.04</v>
      </c>
      <c r="H26" s="703">
        <v>5.0843628028065915</v>
      </c>
      <c r="I26" s="703">
        <v>5.51</v>
      </c>
      <c r="J26" s="703">
        <v>5.91</v>
      </c>
      <c r="K26" s="703">
        <v>6.15</v>
      </c>
      <c r="L26" s="703">
        <v>6.25</v>
      </c>
      <c r="M26" s="703">
        <v>6.19</v>
      </c>
      <c r="N26" s="703">
        <v>6.17</v>
      </c>
      <c r="O26" s="703">
        <v>6.1</v>
      </c>
      <c r="P26" s="703">
        <v>6.17</v>
      </c>
      <c r="Q26" s="703">
        <v>6.21</v>
      </c>
      <c r="R26" s="703">
        <v>6.38</v>
      </c>
      <c r="S26" s="703">
        <v>6.45</v>
      </c>
      <c r="T26" s="703">
        <v>6.64</v>
      </c>
      <c r="U26" s="703">
        <v>6.6100840639480261</v>
      </c>
      <c r="V26" s="703">
        <v>6.61</v>
      </c>
      <c r="W26" s="701">
        <v>6.49</v>
      </c>
      <c r="X26" s="701">
        <v>6.3993076371430346</v>
      </c>
      <c r="Y26" s="701">
        <v>6.3</v>
      </c>
      <c r="Z26" s="702">
        <v>6.57</v>
      </c>
      <c r="AA26" s="701">
        <v>6.61</v>
      </c>
      <c r="AB26" s="702">
        <v>6.6161021257179744</v>
      </c>
      <c r="AC26" s="701">
        <v>6.72</v>
      </c>
      <c r="AD26" s="701">
        <v>6.67</v>
      </c>
      <c r="AE26" s="701">
        <v>6.6185755122047922</v>
      </c>
      <c r="AF26" s="701">
        <v>6.6710907987025889</v>
      </c>
      <c r="AG26" s="701">
        <v>6.67</v>
      </c>
      <c r="AH26" s="701">
        <v>6.6352719667952442</v>
      </c>
      <c r="AI26" s="701">
        <v>6.60176688176995</v>
      </c>
      <c r="AJ26" s="701">
        <v>6.7657105159902322</v>
      </c>
      <c r="AK26" s="701">
        <v>6.7969344556380094</v>
      </c>
      <c r="AL26" s="701">
        <v>6.7528365303814386</v>
      </c>
      <c r="AM26" s="701">
        <v>6.812104227644717</v>
      </c>
      <c r="AN26" s="707">
        <v>6.7990752801041694</v>
      </c>
    </row>
    <row r="27" spans="1:40" ht="20.25" customHeight="1">
      <c r="A27" s="705" t="s">
        <v>705</v>
      </c>
      <c r="B27" s="703">
        <v>8.6199999999999992</v>
      </c>
      <c r="C27" s="703">
        <v>8.8800000000000008</v>
      </c>
      <c r="D27" s="703">
        <v>9.11</v>
      </c>
      <c r="E27" s="703">
        <v>9.31</v>
      </c>
      <c r="F27" s="703">
        <v>10.119999999999999</v>
      </c>
      <c r="G27" s="703">
        <v>10.6</v>
      </c>
      <c r="H27" s="703">
        <v>10.768996824709188</v>
      </c>
      <c r="I27" s="703">
        <v>10.69</v>
      </c>
      <c r="J27" s="703">
        <v>11.29</v>
      </c>
      <c r="K27" s="703">
        <v>11.33</v>
      </c>
      <c r="L27" s="703">
        <v>11.68</v>
      </c>
      <c r="M27" s="703">
        <v>11.78</v>
      </c>
      <c r="N27" s="703">
        <v>11.1</v>
      </c>
      <c r="O27" s="704">
        <v>11.64</v>
      </c>
      <c r="P27" s="704">
        <v>11.25</v>
      </c>
      <c r="Q27" s="704">
        <v>11.79</v>
      </c>
      <c r="R27" s="704">
        <v>11.9</v>
      </c>
      <c r="S27" s="703">
        <v>11.96</v>
      </c>
      <c r="T27" s="703">
        <v>12.1</v>
      </c>
      <c r="U27" s="703">
        <v>12.317973192508507</v>
      </c>
      <c r="V27" s="703">
        <v>12.42</v>
      </c>
      <c r="W27" s="701">
        <v>12.47</v>
      </c>
      <c r="X27" s="701">
        <v>12.474039051717256</v>
      </c>
      <c r="Y27" s="701">
        <v>12.31</v>
      </c>
      <c r="Z27" s="702">
        <v>12.26</v>
      </c>
      <c r="AA27" s="701">
        <v>12.26</v>
      </c>
      <c r="AB27" s="702">
        <v>12.322112864374549</v>
      </c>
      <c r="AC27" s="701">
        <v>12.29</v>
      </c>
      <c r="AD27" s="701">
        <v>12.34</v>
      </c>
      <c r="AE27" s="701">
        <v>12.331042666436183</v>
      </c>
      <c r="AF27" s="701">
        <v>12.275943576148686</v>
      </c>
      <c r="AG27" s="701">
        <v>12.23</v>
      </c>
      <c r="AH27" s="701">
        <v>12.199304661279438</v>
      </c>
      <c r="AI27" s="701">
        <v>12.134092700177552</v>
      </c>
      <c r="AJ27" s="701">
        <v>12.084038186426156</v>
      </c>
      <c r="AK27" s="701">
        <v>11.965903360305679</v>
      </c>
      <c r="AL27" s="701">
        <v>11.98479244278075</v>
      </c>
      <c r="AM27" s="701">
        <v>12.073929961045465</v>
      </c>
      <c r="AN27" s="707">
        <v>11.932860907827484</v>
      </c>
    </row>
    <row r="28" spans="1:40" ht="20.25" customHeight="1" thickBot="1">
      <c r="A28" s="700" t="s">
        <v>704</v>
      </c>
      <c r="B28" s="699">
        <v>6.43</v>
      </c>
      <c r="C28" s="699">
        <v>6.55</v>
      </c>
      <c r="D28" s="699">
        <v>6.78</v>
      </c>
      <c r="E28" s="699">
        <v>7.1</v>
      </c>
      <c r="F28" s="699">
        <v>7.8</v>
      </c>
      <c r="G28" s="699">
        <v>8.3000000000000007</v>
      </c>
      <c r="H28" s="699">
        <v>8.6</v>
      </c>
      <c r="I28" s="699">
        <v>9</v>
      </c>
      <c r="J28" s="699">
        <v>9.4</v>
      </c>
      <c r="K28" s="699">
        <v>9.89</v>
      </c>
      <c r="L28" s="699">
        <v>9.67</v>
      </c>
      <c r="M28" s="699">
        <v>10.130000000000001</v>
      </c>
      <c r="N28" s="699">
        <v>10.08</v>
      </c>
      <c r="O28" s="699">
        <v>10.11</v>
      </c>
      <c r="P28" s="699">
        <v>9.8699999999999992</v>
      </c>
      <c r="Q28" s="699">
        <v>9.94</v>
      </c>
      <c r="R28" s="699">
        <v>10.19</v>
      </c>
      <c r="S28" s="699">
        <v>10.36</v>
      </c>
      <c r="T28" s="699">
        <v>10.4</v>
      </c>
      <c r="U28" s="699">
        <v>10.32</v>
      </c>
      <c r="V28" s="699">
        <v>10.41</v>
      </c>
      <c r="W28" s="697">
        <v>10.47</v>
      </c>
      <c r="X28" s="697">
        <v>10.119999999999999</v>
      </c>
      <c r="Y28" s="697">
        <v>10.029999999999999</v>
      </c>
      <c r="Z28" s="698">
        <v>10.23</v>
      </c>
      <c r="AA28" s="697">
        <v>10.210000000000001</v>
      </c>
      <c r="AB28" s="698">
        <v>10.3</v>
      </c>
      <c r="AC28" s="697">
        <v>9.8000000000000007</v>
      </c>
      <c r="AD28" s="697">
        <v>9.69</v>
      </c>
      <c r="AE28" s="697">
        <v>9.65</v>
      </c>
      <c r="AF28" s="697">
        <v>9.64</v>
      </c>
      <c r="AG28" s="697">
        <v>9.5894974304395255</v>
      </c>
      <c r="AH28" s="697">
        <v>9.4796379999999996</v>
      </c>
      <c r="AI28" s="697">
        <v>9.5652932561843897</v>
      </c>
      <c r="AJ28" s="697">
        <v>9.4547594819898606</v>
      </c>
      <c r="AK28" s="697">
        <v>9.5279797654207865</v>
      </c>
      <c r="AL28" s="697">
        <v>9.5638687499999993</v>
      </c>
      <c r="AM28" s="697">
        <v>9.5</v>
      </c>
      <c r="AN28" s="696">
        <v>9.4647699060531565</v>
      </c>
    </row>
    <row r="29" spans="1:40" ht="16.5" customHeight="1" thickTop="1">
      <c r="A29" s="695" t="s">
        <v>703</v>
      </c>
      <c r="B29" s="695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</row>
    <row r="30" spans="1:40">
      <c r="A30" s="2718" t="s">
        <v>702</v>
      </c>
      <c r="B30" s="2718"/>
      <c r="C30" s="2718"/>
      <c r="D30" s="2718"/>
      <c r="E30" s="2718"/>
      <c r="F30" s="2718"/>
      <c r="G30" s="2718"/>
      <c r="H30" s="2718"/>
      <c r="I30" s="2718"/>
      <c r="J30" s="2718"/>
      <c r="K30" s="2718"/>
      <c r="L30" s="2718"/>
      <c r="M30" s="2718"/>
      <c r="N30" s="2718"/>
      <c r="O30" s="2718"/>
      <c r="P30" s="2718"/>
      <c r="Q30" s="693"/>
      <c r="R30" s="693"/>
      <c r="S30" s="693"/>
      <c r="T30" s="693"/>
      <c r="U30" s="693"/>
      <c r="V30" s="693"/>
      <c r="W30" s="693"/>
      <c r="X30" s="693"/>
      <c r="Y30" s="693"/>
      <c r="Z30" s="693"/>
      <c r="AA30" s="693"/>
      <c r="AB30" s="694"/>
      <c r="AC30" s="693"/>
      <c r="AD30" s="693"/>
      <c r="AE30" s="693"/>
      <c r="AF30" s="693"/>
      <c r="AG30" s="693"/>
      <c r="AH30" s="693"/>
      <c r="AI30" s="693"/>
      <c r="AJ30" s="693"/>
      <c r="AK30" s="693"/>
      <c r="AL30" s="693"/>
      <c r="AM30" s="693"/>
      <c r="AN30" s="693"/>
    </row>
    <row r="31" spans="1:40">
      <c r="A31" s="2718" t="s">
        <v>701</v>
      </c>
      <c r="B31" s="2718"/>
      <c r="C31" s="2718"/>
      <c r="D31" s="2718"/>
      <c r="E31" s="2718"/>
      <c r="F31" s="2718"/>
      <c r="G31" s="2718"/>
      <c r="H31" s="2718"/>
      <c r="I31" s="2718"/>
      <c r="J31" s="2718"/>
      <c r="K31" s="2718"/>
      <c r="L31" s="2718"/>
      <c r="M31" s="2718"/>
      <c r="N31" s="2718"/>
      <c r="O31" s="2718"/>
      <c r="P31" s="2718"/>
      <c r="Q31" s="693"/>
      <c r="R31" s="693"/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  <c r="AG31" s="693"/>
      <c r="AH31" s="693"/>
      <c r="AI31" s="693"/>
      <c r="AJ31" s="693"/>
      <c r="AK31" s="693"/>
      <c r="AL31" s="693"/>
      <c r="AM31" s="693"/>
      <c r="AN31" s="693"/>
    </row>
  </sheetData>
  <mergeCells count="5">
    <mergeCell ref="A30:P30"/>
    <mergeCell ref="A31:P31"/>
    <mergeCell ref="A1:AN1"/>
    <mergeCell ref="A2:AN2"/>
    <mergeCell ref="A3:AN3"/>
  </mergeCells>
  <pageMargins left="0.7" right="0.51" top="1" bottom="1" header="0.5" footer="0.5"/>
  <pageSetup paperSize="9" scale="74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E8" sqref="E8"/>
    </sheetView>
  </sheetViews>
  <sheetFormatPr defaultRowHeight="15.75"/>
  <cols>
    <col min="1" max="1" width="12.42578125" style="745" bestFit="1" customWidth="1"/>
    <col min="2" max="2" width="14.140625" style="745" bestFit="1" customWidth="1"/>
    <col min="3" max="3" width="14.28515625" style="745" bestFit="1" customWidth="1"/>
    <col min="4" max="4" width="14.140625" style="745" bestFit="1" customWidth="1"/>
    <col min="5" max="5" width="14.28515625" style="745" bestFit="1" customWidth="1"/>
    <col min="6" max="6" width="12.28515625" style="745" bestFit="1" customWidth="1"/>
    <col min="7" max="7" width="14.28515625" style="745" bestFit="1" customWidth="1"/>
    <col min="8" max="8" width="11.140625" style="745" bestFit="1" customWidth="1"/>
    <col min="9" max="9" width="14.28515625" style="745" bestFit="1" customWidth="1"/>
    <col min="10" max="10" width="12.28515625" style="745" bestFit="1" customWidth="1"/>
    <col min="11" max="11" width="14.28515625" style="745" bestFit="1" customWidth="1"/>
    <col min="12" max="12" width="11.140625" style="745" bestFit="1" customWidth="1"/>
    <col min="13" max="13" width="14.28515625" style="745" bestFit="1" customWidth="1"/>
    <col min="14" max="256" width="9.140625" style="745"/>
    <col min="257" max="257" width="13" style="745" customWidth="1"/>
    <col min="258" max="258" width="17.5703125" style="745" bestFit="1" customWidth="1"/>
    <col min="259" max="259" width="14.28515625" style="745" bestFit="1" customWidth="1"/>
    <col min="260" max="260" width="19.7109375" style="745" bestFit="1" customWidth="1"/>
    <col min="261" max="261" width="14.28515625" style="745" bestFit="1" customWidth="1"/>
    <col min="262" max="262" width="14" style="745" customWidth="1"/>
    <col min="263" max="263" width="14.28515625" style="745" bestFit="1" customWidth="1"/>
    <col min="264" max="264" width="18" style="745" bestFit="1" customWidth="1"/>
    <col min="265" max="265" width="14.28515625" style="745" bestFit="1" customWidth="1"/>
    <col min="266" max="266" width="16.5703125" style="745" bestFit="1" customWidth="1"/>
    <col min="267" max="267" width="14.28515625" style="745" bestFit="1" customWidth="1"/>
    <col min="268" max="268" width="12.5703125" style="745" bestFit="1" customWidth="1"/>
    <col min="269" max="269" width="14.28515625" style="745" bestFit="1" customWidth="1"/>
    <col min="270" max="512" width="9.140625" style="745"/>
    <col min="513" max="513" width="13" style="745" customWidth="1"/>
    <col min="514" max="514" width="17.5703125" style="745" bestFit="1" customWidth="1"/>
    <col min="515" max="515" width="14.28515625" style="745" bestFit="1" customWidth="1"/>
    <col min="516" max="516" width="19.7109375" style="745" bestFit="1" customWidth="1"/>
    <col min="517" max="517" width="14.28515625" style="745" bestFit="1" customWidth="1"/>
    <col min="518" max="518" width="14" style="745" customWidth="1"/>
    <col min="519" max="519" width="14.28515625" style="745" bestFit="1" customWidth="1"/>
    <col min="520" max="520" width="18" style="745" bestFit="1" customWidth="1"/>
    <col min="521" max="521" width="14.28515625" style="745" bestFit="1" customWidth="1"/>
    <col min="522" max="522" width="16.5703125" style="745" bestFit="1" customWidth="1"/>
    <col min="523" max="523" width="14.28515625" style="745" bestFit="1" customWidth="1"/>
    <col min="524" max="524" width="12.5703125" style="745" bestFit="1" customWidth="1"/>
    <col min="525" max="525" width="14.28515625" style="745" bestFit="1" customWidth="1"/>
    <col min="526" max="768" width="9.140625" style="745"/>
    <col min="769" max="769" width="13" style="745" customWidth="1"/>
    <col min="770" max="770" width="17.5703125" style="745" bestFit="1" customWidth="1"/>
    <col min="771" max="771" width="14.28515625" style="745" bestFit="1" customWidth="1"/>
    <col min="772" max="772" width="19.7109375" style="745" bestFit="1" customWidth="1"/>
    <col min="773" max="773" width="14.28515625" style="745" bestFit="1" customWidth="1"/>
    <col min="774" max="774" width="14" style="745" customWidth="1"/>
    <col min="775" max="775" width="14.28515625" style="745" bestFit="1" customWidth="1"/>
    <col min="776" max="776" width="18" style="745" bestFit="1" customWidth="1"/>
    <col min="777" max="777" width="14.28515625" style="745" bestFit="1" customWidth="1"/>
    <col min="778" max="778" width="16.5703125" style="745" bestFit="1" customWidth="1"/>
    <col min="779" max="779" width="14.28515625" style="745" bestFit="1" customWidth="1"/>
    <col min="780" max="780" width="12.5703125" style="745" bestFit="1" customWidth="1"/>
    <col min="781" max="781" width="14.28515625" style="745" bestFit="1" customWidth="1"/>
    <col min="782" max="1024" width="9.140625" style="745"/>
    <col min="1025" max="1025" width="13" style="745" customWidth="1"/>
    <col min="1026" max="1026" width="17.5703125" style="745" bestFit="1" customWidth="1"/>
    <col min="1027" max="1027" width="14.28515625" style="745" bestFit="1" customWidth="1"/>
    <col min="1028" max="1028" width="19.7109375" style="745" bestFit="1" customWidth="1"/>
    <col min="1029" max="1029" width="14.28515625" style="745" bestFit="1" customWidth="1"/>
    <col min="1030" max="1030" width="14" style="745" customWidth="1"/>
    <col min="1031" max="1031" width="14.28515625" style="745" bestFit="1" customWidth="1"/>
    <col min="1032" max="1032" width="18" style="745" bestFit="1" customWidth="1"/>
    <col min="1033" max="1033" width="14.28515625" style="745" bestFit="1" customWidth="1"/>
    <col min="1034" max="1034" width="16.5703125" style="745" bestFit="1" customWidth="1"/>
    <col min="1035" max="1035" width="14.28515625" style="745" bestFit="1" customWidth="1"/>
    <col min="1036" max="1036" width="12.5703125" style="745" bestFit="1" customWidth="1"/>
    <col min="1037" max="1037" width="14.28515625" style="745" bestFit="1" customWidth="1"/>
    <col min="1038" max="1280" width="9.140625" style="745"/>
    <col min="1281" max="1281" width="13" style="745" customWidth="1"/>
    <col min="1282" max="1282" width="17.5703125" style="745" bestFit="1" customWidth="1"/>
    <col min="1283" max="1283" width="14.28515625" style="745" bestFit="1" customWidth="1"/>
    <col min="1284" max="1284" width="19.7109375" style="745" bestFit="1" customWidth="1"/>
    <col min="1285" max="1285" width="14.28515625" style="745" bestFit="1" customWidth="1"/>
    <col min="1286" max="1286" width="14" style="745" customWidth="1"/>
    <col min="1287" max="1287" width="14.28515625" style="745" bestFit="1" customWidth="1"/>
    <col min="1288" max="1288" width="18" style="745" bestFit="1" customWidth="1"/>
    <col min="1289" max="1289" width="14.28515625" style="745" bestFit="1" customWidth="1"/>
    <col min="1290" max="1290" width="16.5703125" style="745" bestFit="1" customWidth="1"/>
    <col min="1291" max="1291" width="14.28515625" style="745" bestFit="1" customWidth="1"/>
    <col min="1292" max="1292" width="12.5703125" style="745" bestFit="1" customWidth="1"/>
    <col min="1293" max="1293" width="14.28515625" style="745" bestFit="1" customWidth="1"/>
    <col min="1294" max="1536" width="9.140625" style="745"/>
    <col min="1537" max="1537" width="13" style="745" customWidth="1"/>
    <col min="1538" max="1538" width="17.5703125" style="745" bestFit="1" customWidth="1"/>
    <col min="1539" max="1539" width="14.28515625" style="745" bestFit="1" customWidth="1"/>
    <col min="1540" max="1540" width="19.7109375" style="745" bestFit="1" customWidth="1"/>
    <col min="1541" max="1541" width="14.28515625" style="745" bestFit="1" customWidth="1"/>
    <col min="1542" max="1542" width="14" style="745" customWidth="1"/>
    <col min="1543" max="1543" width="14.28515625" style="745" bestFit="1" customWidth="1"/>
    <col min="1544" max="1544" width="18" style="745" bestFit="1" customWidth="1"/>
    <col min="1545" max="1545" width="14.28515625" style="745" bestFit="1" customWidth="1"/>
    <col min="1546" max="1546" width="16.5703125" style="745" bestFit="1" customWidth="1"/>
    <col min="1547" max="1547" width="14.28515625" style="745" bestFit="1" customWidth="1"/>
    <col min="1548" max="1548" width="12.5703125" style="745" bestFit="1" customWidth="1"/>
    <col min="1549" max="1549" width="14.28515625" style="745" bestFit="1" customWidth="1"/>
    <col min="1550" max="1792" width="9.140625" style="745"/>
    <col min="1793" max="1793" width="13" style="745" customWidth="1"/>
    <col min="1794" max="1794" width="17.5703125" style="745" bestFit="1" customWidth="1"/>
    <col min="1795" max="1795" width="14.28515625" style="745" bestFit="1" customWidth="1"/>
    <col min="1796" max="1796" width="19.7109375" style="745" bestFit="1" customWidth="1"/>
    <col min="1797" max="1797" width="14.28515625" style="745" bestFit="1" customWidth="1"/>
    <col min="1798" max="1798" width="14" style="745" customWidth="1"/>
    <col min="1799" max="1799" width="14.28515625" style="745" bestFit="1" customWidth="1"/>
    <col min="1800" max="1800" width="18" style="745" bestFit="1" customWidth="1"/>
    <col min="1801" max="1801" width="14.28515625" style="745" bestFit="1" customWidth="1"/>
    <col min="1802" max="1802" width="16.5703125" style="745" bestFit="1" customWidth="1"/>
    <col min="1803" max="1803" width="14.28515625" style="745" bestFit="1" customWidth="1"/>
    <col min="1804" max="1804" width="12.5703125" style="745" bestFit="1" customWidth="1"/>
    <col min="1805" max="1805" width="14.28515625" style="745" bestFit="1" customWidth="1"/>
    <col min="1806" max="2048" width="9.140625" style="745"/>
    <col min="2049" max="2049" width="13" style="745" customWidth="1"/>
    <col min="2050" max="2050" width="17.5703125" style="745" bestFit="1" customWidth="1"/>
    <col min="2051" max="2051" width="14.28515625" style="745" bestFit="1" customWidth="1"/>
    <col min="2052" max="2052" width="19.7109375" style="745" bestFit="1" customWidth="1"/>
    <col min="2053" max="2053" width="14.28515625" style="745" bestFit="1" customWidth="1"/>
    <col min="2054" max="2054" width="14" style="745" customWidth="1"/>
    <col min="2055" max="2055" width="14.28515625" style="745" bestFit="1" customWidth="1"/>
    <col min="2056" max="2056" width="18" style="745" bestFit="1" customWidth="1"/>
    <col min="2057" max="2057" width="14.28515625" style="745" bestFit="1" customWidth="1"/>
    <col min="2058" max="2058" width="16.5703125" style="745" bestFit="1" customWidth="1"/>
    <col min="2059" max="2059" width="14.28515625" style="745" bestFit="1" customWidth="1"/>
    <col min="2060" max="2060" width="12.5703125" style="745" bestFit="1" customWidth="1"/>
    <col min="2061" max="2061" width="14.28515625" style="745" bestFit="1" customWidth="1"/>
    <col min="2062" max="2304" width="9.140625" style="745"/>
    <col min="2305" max="2305" width="13" style="745" customWidth="1"/>
    <col min="2306" max="2306" width="17.5703125" style="745" bestFit="1" customWidth="1"/>
    <col min="2307" max="2307" width="14.28515625" style="745" bestFit="1" customWidth="1"/>
    <col min="2308" max="2308" width="19.7109375" style="745" bestFit="1" customWidth="1"/>
    <col min="2309" max="2309" width="14.28515625" style="745" bestFit="1" customWidth="1"/>
    <col min="2310" max="2310" width="14" style="745" customWidth="1"/>
    <col min="2311" max="2311" width="14.28515625" style="745" bestFit="1" customWidth="1"/>
    <col min="2312" max="2312" width="18" style="745" bestFit="1" customWidth="1"/>
    <col min="2313" max="2313" width="14.28515625" style="745" bestFit="1" customWidth="1"/>
    <col min="2314" max="2314" width="16.5703125" style="745" bestFit="1" customWidth="1"/>
    <col min="2315" max="2315" width="14.28515625" style="745" bestFit="1" customWidth="1"/>
    <col min="2316" max="2316" width="12.5703125" style="745" bestFit="1" customWidth="1"/>
    <col min="2317" max="2317" width="14.28515625" style="745" bestFit="1" customWidth="1"/>
    <col min="2318" max="2560" width="9.140625" style="745"/>
    <col min="2561" max="2561" width="13" style="745" customWidth="1"/>
    <col min="2562" max="2562" width="17.5703125" style="745" bestFit="1" customWidth="1"/>
    <col min="2563" max="2563" width="14.28515625" style="745" bestFit="1" customWidth="1"/>
    <col min="2564" max="2564" width="19.7109375" style="745" bestFit="1" customWidth="1"/>
    <col min="2565" max="2565" width="14.28515625" style="745" bestFit="1" customWidth="1"/>
    <col min="2566" max="2566" width="14" style="745" customWidth="1"/>
    <col min="2567" max="2567" width="14.28515625" style="745" bestFit="1" customWidth="1"/>
    <col min="2568" max="2568" width="18" style="745" bestFit="1" customWidth="1"/>
    <col min="2569" max="2569" width="14.28515625" style="745" bestFit="1" customWidth="1"/>
    <col min="2570" max="2570" width="16.5703125" style="745" bestFit="1" customWidth="1"/>
    <col min="2571" max="2571" width="14.28515625" style="745" bestFit="1" customWidth="1"/>
    <col min="2572" max="2572" width="12.5703125" style="745" bestFit="1" customWidth="1"/>
    <col min="2573" max="2573" width="14.28515625" style="745" bestFit="1" customWidth="1"/>
    <col min="2574" max="2816" width="9.140625" style="745"/>
    <col min="2817" max="2817" width="13" style="745" customWidth="1"/>
    <col min="2818" max="2818" width="17.5703125" style="745" bestFit="1" customWidth="1"/>
    <col min="2819" max="2819" width="14.28515625" style="745" bestFit="1" customWidth="1"/>
    <col min="2820" max="2820" width="19.7109375" style="745" bestFit="1" customWidth="1"/>
    <col min="2821" max="2821" width="14.28515625" style="745" bestFit="1" customWidth="1"/>
    <col min="2822" max="2822" width="14" style="745" customWidth="1"/>
    <col min="2823" max="2823" width="14.28515625" style="745" bestFit="1" customWidth="1"/>
    <col min="2824" max="2824" width="18" style="745" bestFit="1" customWidth="1"/>
    <col min="2825" max="2825" width="14.28515625" style="745" bestFit="1" customWidth="1"/>
    <col min="2826" max="2826" width="16.5703125" style="745" bestFit="1" customWidth="1"/>
    <col min="2827" max="2827" width="14.28515625" style="745" bestFit="1" customWidth="1"/>
    <col min="2828" max="2828" width="12.5703125" style="745" bestFit="1" customWidth="1"/>
    <col min="2829" max="2829" width="14.28515625" style="745" bestFit="1" customWidth="1"/>
    <col min="2830" max="3072" width="9.140625" style="745"/>
    <col min="3073" max="3073" width="13" style="745" customWidth="1"/>
    <col min="3074" max="3074" width="17.5703125" style="745" bestFit="1" customWidth="1"/>
    <col min="3075" max="3075" width="14.28515625" style="745" bestFit="1" customWidth="1"/>
    <col min="3076" max="3076" width="19.7109375" style="745" bestFit="1" customWidth="1"/>
    <col min="3077" max="3077" width="14.28515625" style="745" bestFit="1" customWidth="1"/>
    <col min="3078" max="3078" width="14" style="745" customWidth="1"/>
    <col min="3079" max="3079" width="14.28515625" style="745" bestFit="1" customWidth="1"/>
    <col min="3080" max="3080" width="18" style="745" bestFit="1" customWidth="1"/>
    <col min="3081" max="3081" width="14.28515625" style="745" bestFit="1" customWidth="1"/>
    <col min="3082" max="3082" width="16.5703125" style="745" bestFit="1" customWidth="1"/>
    <col min="3083" max="3083" width="14.28515625" style="745" bestFit="1" customWidth="1"/>
    <col min="3084" max="3084" width="12.5703125" style="745" bestFit="1" customWidth="1"/>
    <col min="3085" max="3085" width="14.28515625" style="745" bestFit="1" customWidth="1"/>
    <col min="3086" max="3328" width="9.140625" style="745"/>
    <col min="3329" max="3329" width="13" style="745" customWidth="1"/>
    <col min="3330" max="3330" width="17.5703125" style="745" bestFit="1" customWidth="1"/>
    <col min="3331" max="3331" width="14.28515625" style="745" bestFit="1" customWidth="1"/>
    <col min="3332" max="3332" width="19.7109375" style="745" bestFit="1" customWidth="1"/>
    <col min="3333" max="3333" width="14.28515625" style="745" bestFit="1" customWidth="1"/>
    <col min="3334" max="3334" width="14" style="745" customWidth="1"/>
    <col min="3335" max="3335" width="14.28515625" style="745" bestFit="1" customWidth="1"/>
    <col min="3336" max="3336" width="18" style="745" bestFit="1" customWidth="1"/>
    <col min="3337" max="3337" width="14.28515625" style="745" bestFit="1" customWidth="1"/>
    <col min="3338" max="3338" width="16.5703125" style="745" bestFit="1" customWidth="1"/>
    <col min="3339" max="3339" width="14.28515625" style="745" bestFit="1" customWidth="1"/>
    <col min="3340" max="3340" width="12.5703125" style="745" bestFit="1" customWidth="1"/>
    <col min="3341" max="3341" width="14.28515625" style="745" bestFit="1" customWidth="1"/>
    <col min="3342" max="3584" width="9.140625" style="745"/>
    <col min="3585" max="3585" width="13" style="745" customWidth="1"/>
    <col min="3586" max="3586" width="17.5703125" style="745" bestFit="1" customWidth="1"/>
    <col min="3587" max="3587" width="14.28515625" style="745" bestFit="1" customWidth="1"/>
    <col min="3588" max="3588" width="19.7109375" style="745" bestFit="1" customWidth="1"/>
    <col min="3589" max="3589" width="14.28515625" style="745" bestFit="1" customWidth="1"/>
    <col min="3590" max="3590" width="14" style="745" customWidth="1"/>
    <col min="3591" max="3591" width="14.28515625" style="745" bestFit="1" customWidth="1"/>
    <col min="3592" max="3592" width="18" style="745" bestFit="1" customWidth="1"/>
    <col min="3593" max="3593" width="14.28515625" style="745" bestFit="1" customWidth="1"/>
    <col min="3594" max="3594" width="16.5703125" style="745" bestFit="1" customWidth="1"/>
    <col min="3595" max="3595" width="14.28515625" style="745" bestFit="1" customWidth="1"/>
    <col min="3596" max="3596" width="12.5703125" style="745" bestFit="1" customWidth="1"/>
    <col min="3597" max="3597" width="14.28515625" style="745" bestFit="1" customWidth="1"/>
    <col min="3598" max="3840" width="9.140625" style="745"/>
    <col min="3841" max="3841" width="13" style="745" customWidth="1"/>
    <col min="3842" max="3842" width="17.5703125" style="745" bestFit="1" customWidth="1"/>
    <col min="3843" max="3843" width="14.28515625" style="745" bestFit="1" customWidth="1"/>
    <col min="3844" max="3844" width="19.7109375" style="745" bestFit="1" customWidth="1"/>
    <col min="3845" max="3845" width="14.28515625" style="745" bestFit="1" customWidth="1"/>
    <col min="3846" max="3846" width="14" style="745" customWidth="1"/>
    <col min="3847" max="3847" width="14.28515625" style="745" bestFit="1" customWidth="1"/>
    <col min="3848" max="3848" width="18" style="745" bestFit="1" customWidth="1"/>
    <col min="3849" max="3849" width="14.28515625" style="745" bestFit="1" customWidth="1"/>
    <col min="3850" max="3850" width="16.5703125" style="745" bestFit="1" customWidth="1"/>
    <col min="3851" max="3851" width="14.28515625" style="745" bestFit="1" customWidth="1"/>
    <col min="3852" max="3852" width="12.5703125" style="745" bestFit="1" customWidth="1"/>
    <col min="3853" max="3853" width="14.28515625" style="745" bestFit="1" customWidth="1"/>
    <col min="3854" max="4096" width="9.140625" style="745"/>
    <col min="4097" max="4097" width="13" style="745" customWidth="1"/>
    <col min="4098" max="4098" width="17.5703125" style="745" bestFit="1" customWidth="1"/>
    <col min="4099" max="4099" width="14.28515625" style="745" bestFit="1" customWidth="1"/>
    <col min="4100" max="4100" width="19.7109375" style="745" bestFit="1" customWidth="1"/>
    <col min="4101" max="4101" width="14.28515625" style="745" bestFit="1" customWidth="1"/>
    <col min="4102" max="4102" width="14" style="745" customWidth="1"/>
    <col min="4103" max="4103" width="14.28515625" style="745" bestFit="1" customWidth="1"/>
    <col min="4104" max="4104" width="18" style="745" bestFit="1" customWidth="1"/>
    <col min="4105" max="4105" width="14.28515625" style="745" bestFit="1" customWidth="1"/>
    <col min="4106" max="4106" width="16.5703125" style="745" bestFit="1" customWidth="1"/>
    <col min="4107" max="4107" width="14.28515625" style="745" bestFit="1" customWidth="1"/>
    <col min="4108" max="4108" width="12.5703125" style="745" bestFit="1" customWidth="1"/>
    <col min="4109" max="4109" width="14.28515625" style="745" bestFit="1" customWidth="1"/>
    <col min="4110" max="4352" width="9.140625" style="745"/>
    <col min="4353" max="4353" width="13" style="745" customWidth="1"/>
    <col min="4354" max="4354" width="17.5703125" style="745" bestFit="1" customWidth="1"/>
    <col min="4355" max="4355" width="14.28515625" style="745" bestFit="1" customWidth="1"/>
    <col min="4356" max="4356" width="19.7109375" style="745" bestFit="1" customWidth="1"/>
    <col min="4357" max="4357" width="14.28515625" style="745" bestFit="1" customWidth="1"/>
    <col min="4358" max="4358" width="14" style="745" customWidth="1"/>
    <col min="4359" max="4359" width="14.28515625" style="745" bestFit="1" customWidth="1"/>
    <col min="4360" max="4360" width="18" style="745" bestFit="1" customWidth="1"/>
    <col min="4361" max="4361" width="14.28515625" style="745" bestFit="1" customWidth="1"/>
    <col min="4362" max="4362" width="16.5703125" style="745" bestFit="1" customWidth="1"/>
    <col min="4363" max="4363" width="14.28515625" style="745" bestFit="1" customWidth="1"/>
    <col min="4364" max="4364" width="12.5703125" style="745" bestFit="1" customWidth="1"/>
    <col min="4365" max="4365" width="14.28515625" style="745" bestFit="1" customWidth="1"/>
    <col min="4366" max="4608" width="9.140625" style="745"/>
    <col min="4609" max="4609" width="13" style="745" customWidth="1"/>
    <col min="4610" max="4610" width="17.5703125" style="745" bestFit="1" customWidth="1"/>
    <col min="4611" max="4611" width="14.28515625" style="745" bestFit="1" customWidth="1"/>
    <col min="4612" max="4612" width="19.7109375" style="745" bestFit="1" customWidth="1"/>
    <col min="4613" max="4613" width="14.28515625" style="745" bestFit="1" customWidth="1"/>
    <col min="4614" max="4614" width="14" style="745" customWidth="1"/>
    <col min="4615" max="4615" width="14.28515625" style="745" bestFit="1" customWidth="1"/>
    <col min="4616" max="4616" width="18" style="745" bestFit="1" customWidth="1"/>
    <col min="4617" max="4617" width="14.28515625" style="745" bestFit="1" customWidth="1"/>
    <col min="4618" max="4618" width="16.5703125" style="745" bestFit="1" customWidth="1"/>
    <col min="4619" max="4619" width="14.28515625" style="745" bestFit="1" customWidth="1"/>
    <col min="4620" max="4620" width="12.5703125" style="745" bestFit="1" customWidth="1"/>
    <col min="4621" max="4621" width="14.28515625" style="745" bestFit="1" customWidth="1"/>
    <col min="4622" max="4864" width="9.140625" style="745"/>
    <col min="4865" max="4865" width="13" style="745" customWidth="1"/>
    <col min="4866" max="4866" width="17.5703125" style="745" bestFit="1" customWidth="1"/>
    <col min="4867" max="4867" width="14.28515625" style="745" bestFit="1" customWidth="1"/>
    <col min="4868" max="4868" width="19.7109375" style="745" bestFit="1" customWidth="1"/>
    <col min="4869" max="4869" width="14.28515625" style="745" bestFit="1" customWidth="1"/>
    <col min="4870" max="4870" width="14" style="745" customWidth="1"/>
    <col min="4871" max="4871" width="14.28515625" style="745" bestFit="1" customWidth="1"/>
    <col min="4872" max="4872" width="18" style="745" bestFit="1" customWidth="1"/>
    <col min="4873" max="4873" width="14.28515625" style="745" bestFit="1" customWidth="1"/>
    <col min="4874" max="4874" width="16.5703125" style="745" bestFit="1" customWidth="1"/>
    <col min="4875" max="4875" width="14.28515625" style="745" bestFit="1" customWidth="1"/>
    <col min="4876" max="4876" width="12.5703125" style="745" bestFit="1" customWidth="1"/>
    <col min="4877" max="4877" width="14.28515625" style="745" bestFit="1" customWidth="1"/>
    <col min="4878" max="5120" width="9.140625" style="745"/>
    <col min="5121" max="5121" width="13" style="745" customWidth="1"/>
    <col min="5122" max="5122" width="17.5703125" style="745" bestFit="1" customWidth="1"/>
    <col min="5123" max="5123" width="14.28515625" style="745" bestFit="1" customWidth="1"/>
    <col min="5124" max="5124" width="19.7109375" style="745" bestFit="1" customWidth="1"/>
    <col min="5125" max="5125" width="14.28515625" style="745" bestFit="1" customWidth="1"/>
    <col min="5126" max="5126" width="14" style="745" customWidth="1"/>
    <col min="5127" max="5127" width="14.28515625" style="745" bestFit="1" customWidth="1"/>
    <col min="5128" max="5128" width="18" style="745" bestFit="1" customWidth="1"/>
    <col min="5129" max="5129" width="14.28515625" style="745" bestFit="1" customWidth="1"/>
    <col min="5130" max="5130" width="16.5703125" style="745" bestFit="1" customWidth="1"/>
    <col min="5131" max="5131" width="14.28515625" style="745" bestFit="1" customWidth="1"/>
    <col min="5132" max="5132" width="12.5703125" style="745" bestFit="1" customWidth="1"/>
    <col min="5133" max="5133" width="14.28515625" style="745" bestFit="1" customWidth="1"/>
    <col min="5134" max="5376" width="9.140625" style="745"/>
    <col min="5377" max="5377" width="13" style="745" customWidth="1"/>
    <col min="5378" max="5378" width="17.5703125" style="745" bestFit="1" customWidth="1"/>
    <col min="5379" max="5379" width="14.28515625" style="745" bestFit="1" customWidth="1"/>
    <col min="5380" max="5380" width="19.7109375" style="745" bestFit="1" customWidth="1"/>
    <col min="5381" max="5381" width="14.28515625" style="745" bestFit="1" customWidth="1"/>
    <col min="5382" max="5382" width="14" style="745" customWidth="1"/>
    <col min="5383" max="5383" width="14.28515625" style="745" bestFit="1" customWidth="1"/>
    <col min="5384" max="5384" width="18" style="745" bestFit="1" customWidth="1"/>
    <col min="5385" max="5385" width="14.28515625" style="745" bestFit="1" customWidth="1"/>
    <col min="5386" max="5386" width="16.5703125" style="745" bestFit="1" customWidth="1"/>
    <col min="5387" max="5387" width="14.28515625" style="745" bestFit="1" customWidth="1"/>
    <col min="5388" max="5388" width="12.5703125" style="745" bestFit="1" customWidth="1"/>
    <col min="5389" max="5389" width="14.28515625" style="745" bestFit="1" customWidth="1"/>
    <col min="5390" max="5632" width="9.140625" style="745"/>
    <col min="5633" max="5633" width="13" style="745" customWidth="1"/>
    <col min="5634" max="5634" width="17.5703125" style="745" bestFit="1" customWidth="1"/>
    <col min="5635" max="5635" width="14.28515625" style="745" bestFit="1" customWidth="1"/>
    <col min="5636" max="5636" width="19.7109375" style="745" bestFit="1" customWidth="1"/>
    <col min="5637" max="5637" width="14.28515625" style="745" bestFit="1" customWidth="1"/>
    <col min="5638" max="5638" width="14" style="745" customWidth="1"/>
    <col min="5639" max="5639" width="14.28515625" style="745" bestFit="1" customWidth="1"/>
    <col min="5640" max="5640" width="18" style="745" bestFit="1" customWidth="1"/>
    <col min="5641" max="5641" width="14.28515625" style="745" bestFit="1" customWidth="1"/>
    <col min="5642" max="5642" width="16.5703125" style="745" bestFit="1" customWidth="1"/>
    <col min="5643" max="5643" width="14.28515625" style="745" bestFit="1" customWidth="1"/>
    <col min="5644" max="5644" width="12.5703125" style="745" bestFit="1" customWidth="1"/>
    <col min="5645" max="5645" width="14.28515625" style="745" bestFit="1" customWidth="1"/>
    <col min="5646" max="5888" width="9.140625" style="745"/>
    <col min="5889" max="5889" width="13" style="745" customWidth="1"/>
    <col min="5890" max="5890" width="17.5703125" style="745" bestFit="1" customWidth="1"/>
    <col min="5891" max="5891" width="14.28515625" style="745" bestFit="1" customWidth="1"/>
    <col min="5892" max="5892" width="19.7109375" style="745" bestFit="1" customWidth="1"/>
    <col min="5893" max="5893" width="14.28515625" style="745" bestFit="1" customWidth="1"/>
    <col min="5894" max="5894" width="14" style="745" customWidth="1"/>
    <col min="5895" max="5895" width="14.28515625" style="745" bestFit="1" customWidth="1"/>
    <col min="5896" max="5896" width="18" style="745" bestFit="1" customWidth="1"/>
    <col min="5897" max="5897" width="14.28515625" style="745" bestFit="1" customWidth="1"/>
    <col min="5898" max="5898" width="16.5703125" style="745" bestFit="1" customWidth="1"/>
    <col min="5899" max="5899" width="14.28515625" style="745" bestFit="1" customWidth="1"/>
    <col min="5900" max="5900" width="12.5703125" style="745" bestFit="1" customWidth="1"/>
    <col min="5901" max="5901" width="14.28515625" style="745" bestFit="1" customWidth="1"/>
    <col min="5902" max="6144" width="9.140625" style="745"/>
    <col min="6145" max="6145" width="13" style="745" customWidth="1"/>
    <col min="6146" max="6146" width="17.5703125" style="745" bestFit="1" customWidth="1"/>
    <col min="6147" max="6147" width="14.28515625" style="745" bestFit="1" customWidth="1"/>
    <col min="6148" max="6148" width="19.7109375" style="745" bestFit="1" customWidth="1"/>
    <col min="6149" max="6149" width="14.28515625" style="745" bestFit="1" customWidth="1"/>
    <col min="6150" max="6150" width="14" style="745" customWidth="1"/>
    <col min="6151" max="6151" width="14.28515625" style="745" bestFit="1" customWidth="1"/>
    <col min="6152" max="6152" width="18" style="745" bestFit="1" customWidth="1"/>
    <col min="6153" max="6153" width="14.28515625" style="745" bestFit="1" customWidth="1"/>
    <col min="6154" max="6154" width="16.5703125" style="745" bestFit="1" customWidth="1"/>
    <col min="6155" max="6155" width="14.28515625" style="745" bestFit="1" customWidth="1"/>
    <col min="6156" max="6156" width="12.5703125" style="745" bestFit="1" customWidth="1"/>
    <col min="6157" max="6157" width="14.28515625" style="745" bestFit="1" customWidth="1"/>
    <col min="6158" max="6400" width="9.140625" style="745"/>
    <col min="6401" max="6401" width="13" style="745" customWidth="1"/>
    <col min="6402" max="6402" width="17.5703125" style="745" bestFit="1" customWidth="1"/>
    <col min="6403" max="6403" width="14.28515625" style="745" bestFit="1" customWidth="1"/>
    <col min="6404" max="6404" width="19.7109375" style="745" bestFit="1" customWidth="1"/>
    <col min="6405" max="6405" width="14.28515625" style="745" bestFit="1" customWidth="1"/>
    <col min="6406" max="6406" width="14" style="745" customWidth="1"/>
    <col min="6407" max="6407" width="14.28515625" style="745" bestFit="1" customWidth="1"/>
    <col min="6408" max="6408" width="18" style="745" bestFit="1" customWidth="1"/>
    <col min="6409" max="6409" width="14.28515625" style="745" bestFit="1" customWidth="1"/>
    <col min="6410" max="6410" width="16.5703125" style="745" bestFit="1" customWidth="1"/>
    <col min="6411" max="6411" width="14.28515625" style="745" bestFit="1" customWidth="1"/>
    <col min="6412" max="6412" width="12.5703125" style="745" bestFit="1" customWidth="1"/>
    <col min="6413" max="6413" width="14.28515625" style="745" bestFit="1" customWidth="1"/>
    <col min="6414" max="6656" width="9.140625" style="745"/>
    <col min="6657" max="6657" width="13" style="745" customWidth="1"/>
    <col min="6658" max="6658" width="17.5703125" style="745" bestFit="1" customWidth="1"/>
    <col min="6659" max="6659" width="14.28515625" style="745" bestFit="1" customWidth="1"/>
    <col min="6660" max="6660" width="19.7109375" style="745" bestFit="1" customWidth="1"/>
    <col min="6661" max="6661" width="14.28515625" style="745" bestFit="1" customWidth="1"/>
    <col min="6662" max="6662" width="14" style="745" customWidth="1"/>
    <col min="6663" max="6663" width="14.28515625" style="745" bestFit="1" customWidth="1"/>
    <col min="6664" max="6664" width="18" style="745" bestFit="1" customWidth="1"/>
    <col min="6665" max="6665" width="14.28515625" style="745" bestFit="1" customWidth="1"/>
    <col min="6666" max="6666" width="16.5703125" style="745" bestFit="1" customWidth="1"/>
    <col min="6667" max="6667" width="14.28515625" style="745" bestFit="1" customWidth="1"/>
    <col min="6668" max="6668" width="12.5703125" style="745" bestFit="1" customWidth="1"/>
    <col min="6669" max="6669" width="14.28515625" style="745" bestFit="1" customWidth="1"/>
    <col min="6670" max="6912" width="9.140625" style="745"/>
    <col min="6913" max="6913" width="13" style="745" customWidth="1"/>
    <col min="6914" max="6914" width="17.5703125" style="745" bestFit="1" customWidth="1"/>
    <col min="6915" max="6915" width="14.28515625" style="745" bestFit="1" customWidth="1"/>
    <col min="6916" max="6916" width="19.7109375" style="745" bestFit="1" customWidth="1"/>
    <col min="6917" max="6917" width="14.28515625" style="745" bestFit="1" customWidth="1"/>
    <col min="6918" max="6918" width="14" style="745" customWidth="1"/>
    <col min="6919" max="6919" width="14.28515625" style="745" bestFit="1" customWidth="1"/>
    <col min="6920" max="6920" width="18" style="745" bestFit="1" customWidth="1"/>
    <col min="6921" max="6921" width="14.28515625" style="745" bestFit="1" customWidth="1"/>
    <col min="6922" max="6922" width="16.5703125" style="745" bestFit="1" customWidth="1"/>
    <col min="6923" max="6923" width="14.28515625" style="745" bestFit="1" customWidth="1"/>
    <col min="6924" max="6924" width="12.5703125" style="745" bestFit="1" customWidth="1"/>
    <col min="6925" max="6925" width="14.28515625" style="745" bestFit="1" customWidth="1"/>
    <col min="6926" max="7168" width="9.140625" style="745"/>
    <col min="7169" max="7169" width="13" style="745" customWidth="1"/>
    <col min="7170" max="7170" width="17.5703125" style="745" bestFit="1" customWidth="1"/>
    <col min="7171" max="7171" width="14.28515625" style="745" bestFit="1" customWidth="1"/>
    <col min="7172" max="7172" width="19.7109375" style="745" bestFit="1" customWidth="1"/>
    <col min="7173" max="7173" width="14.28515625" style="745" bestFit="1" customWidth="1"/>
    <col min="7174" max="7174" width="14" style="745" customWidth="1"/>
    <col min="7175" max="7175" width="14.28515625" style="745" bestFit="1" customWidth="1"/>
    <col min="7176" max="7176" width="18" style="745" bestFit="1" customWidth="1"/>
    <col min="7177" max="7177" width="14.28515625" style="745" bestFit="1" customWidth="1"/>
    <col min="7178" max="7178" width="16.5703125" style="745" bestFit="1" customWidth="1"/>
    <col min="7179" max="7179" width="14.28515625" style="745" bestFit="1" customWidth="1"/>
    <col min="7180" max="7180" width="12.5703125" style="745" bestFit="1" customWidth="1"/>
    <col min="7181" max="7181" width="14.28515625" style="745" bestFit="1" customWidth="1"/>
    <col min="7182" max="7424" width="9.140625" style="745"/>
    <col min="7425" max="7425" width="13" style="745" customWidth="1"/>
    <col min="7426" max="7426" width="17.5703125" style="745" bestFit="1" customWidth="1"/>
    <col min="7427" max="7427" width="14.28515625" style="745" bestFit="1" customWidth="1"/>
    <col min="7428" max="7428" width="19.7109375" style="745" bestFit="1" customWidth="1"/>
    <col min="7429" max="7429" width="14.28515625" style="745" bestFit="1" customWidth="1"/>
    <col min="7430" max="7430" width="14" style="745" customWidth="1"/>
    <col min="7431" max="7431" width="14.28515625" style="745" bestFit="1" customWidth="1"/>
    <col min="7432" max="7432" width="18" style="745" bestFit="1" customWidth="1"/>
    <col min="7433" max="7433" width="14.28515625" style="745" bestFit="1" customWidth="1"/>
    <col min="7434" max="7434" width="16.5703125" style="745" bestFit="1" customWidth="1"/>
    <col min="7435" max="7435" width="14.28515625" style="745" bestFit="1" customWidth="1"/>
    <col min="7436" max="7436" width="12.5703125" style="745" bestFit="1" customWidth="1"/>
    <col min="7437" max="7437" width="14.28515625" style="745" bestFit="1" customWidth="1"/>
    <col min="7438" max="7680" width="9.140625" style="745"/>
    <col min="7681" max="7681" width="13" style="745" customWidth="1"/>
    <col min="7682" max="7682" width="17.5703125" style="745" bestFit="1" customWidth="1"/>
    <col min="7683" max="7683" width="14.28515625" style="745" bestFit="1" customWidth="1"/>
    <col min="7684" max="7684" width="19.7109375" style="745" bestFit="1" customWidth="1"/>
    <col min="7685" max="7685" width="14.28515625" style="745" bestFit="1" customWidth="1"/>
    <col min="7686" max="7686" width="14" style="745" customWidth="1"/>
    <col min="7687" max="7687" width="14.28515625" style="745" bestFit="1" customWidth="1"/>
    <col min="7688" max="7688" width="18" style="745" bestFit="1" customWidth="1"/>
    <col min="7689" max="7689" width="14.28515625" style="745" bestFit="1" customWidth="1"/>
    <col min="7690" max="7690" width="16.5703125" style="745" bestFit="1" customWidth="1"/>
    <col min="7691" max="7691" width="14.28515625" style="745" bestFit="1" customWidth="1"/>
    <col min="7692" max="7692" width="12.5703125" style="745" bestFit="1" customWidth="1"/>
    <col min="7693" max="7693" width="14.28515625" style="745" bestFit="1" customWidth="1"/>
    <col min="7694" max="7936" width="9.140625" style="745"/>
    <col min="7937" max="7937" width="13" style="745" customWidth="1"/>
    <col min="7938" max="7938" width="17.5703125" style="745" bestFit="1" customWidth="1"/>
    <col min="7939" max="7939" width="14.28515625" style="745" bestFit="1" customWidth="1"/>
    <col min="7940" max="7940" width="19.7109375" style="745" bestFit="1" customWidth="1"/>
    <col min="7941" max="7941" width="14.28515625" style="745" bestFit="1" customWidth="1"/>
    <col min="7942" max="7942" width="14" style="745" customWidth="1"/>
    <col min="7943" max="7943" width="14.28515625" style="745" bestFit="1" customWidth="1"/>
    <col min="7944" max="7944" width="18" style="745" bestFit="1" customWidth="1"/>
    <col min="7945" max="7945" width="14.28515625" style="745" bestFit="1" customWidth="1"/>
    <col min="7946" max="7946" width="16.5703125" style="745" bestFit="1" customWidth="1"/>
    <col min="7947" max="7947" width="14.28515625" style="745" bestFit="1" customWidth="1"/>
    <col min="7948" max="7948" width="12.5703125" style="745" bestFit="1" customWidth="1"/>
    <col min="7949" max="7949" width="14.28515625" style="745" bestFit="1" customWidth="1"/>
    <col min="7950" max="8192" width="9.140625" style="745"/>
    <col min="8193" max="8193" width="13" style="745" customWidth="1"/>
    <col min="8194" max="8194" width="17.5703125" style="745" bestFit="1" customWidth="1"/>
    <col min="8195" max="8195" width="14.28515625" style="745" bestFit="1" customWidth="1"/>
    <col min="8196" max="8196" width="19.7109375" style="745" bestFit="1" customWidth="1"/>
    <col min="8197" max="8197" width="14.28515625" style="745" bestFit="1" customWidth="1"/>
    <col min="8198" max="8198" width="14" style="745" customWidth="1"/>
    <col min="8199" max="8199" width="14.28515625" style="745" bestFit="1" customWidth="1"/>
    <col min="8200" max="8200" width="18" style="745" bestFit="1" customWidth="1"/>
    <col min="8201" max="8201" width="14.28515625" style="745" bestFit="1" customWidth="1"/>
    <col min="8202" max="8202" width="16.5703125" style="745" bestFit="1" customWidth="1"/>
    <col min="8203" max="8203" width="14.28515625" style="745" bestFit="1" customWidth="1"/>
    <col min="8204" max="8204" width="12.5703125" style="745" bestFit="1" customWidth="1"/>
    <col min="8205" max="8205" width="14.28515625" style="745" bestFit="1" customWidth="1"/>
    <col min="8206" max="8448" width="9.140625" style="745"/>
    <col min="8449" max="8449" width="13" style="745" customWidth="1"/>
    <col min="8450" max="8450" width="17.5703125" style="745" bestFit="1" customWidth="1"/>
    <col min="8451" max="8451" width="14.28515625" style="745" bestFit="1" customWidth="1"/>
    <col min="8452" max="8452" width="19.7109375" style="745" bestFit="1" customWidth="1"/>
    <col min="8453" max="8453" width="14.28515625" style="745" bestFit="1" customWidth="1"/>
    <col min="8454" max="8454" width="14" style="745" customWidth="1"/>
    <col min="8455" max="8455" width="14.28515625" style="745" bestFit="1" customWidth="1"/>
    <col min="8456" max="8456" width="18" style="745" bestFit="1" customWidth="1"/>
    <col min="8457" max="8457" width="14.28515625" style="745" bestFit="1" customWidth="1"/>
    <col min="8458" max="8458" width="16.5703125" style="745" bestFit="1" customWidth="1"/>
    <col min="8459" max="8459" width="14.28515625" style="745" bestFit="1" customWidth="1"/>
    <col min="8460" max="8460" width="12.5703125" style="745" bestFit="1" customWidth="1"/>
    <col min="8461" max="8461" width="14.28515625" style="745" bestFit="1" customWidth="1"/>
    <col min="8462" max="8704" width="9.140625" style="745"/>
    <col min="8705" max="8705" width="13" style="745" customWidth="1"/>
    <col min="8706" max="8706" width="17.5703125" style="745" bestFit="1" customWidth="1"/>
    <col min="8707" max="8707" width="14.28515625" style="745" bestFit="1" customWidth="1"/>
    <col min="8708" max="8708" width="19.7109375" style="745" bestFit="1" customWidth="1"/>
    <col min="8709" max="8709" width="14.28515625" style="745" bestFit="1" customWidth="1"/>
    <col min="8710" max="8710" width="14" style="745" customWidth="1"/>
    <col min="8711" max="8711" width="14.28515625" style="745" bestFit="1" customWidth="1"/>
    <col min="8712" max="8712" width="18" style="745" bestFit="1" customWidth="1"/>
    <col min="8713" max="8713" width="14.28515625" style="745" bestFit="1" customWidth="1"/>
    <col min="8714" max="8714" width="16.5703125" style="745" bestFit="1" customWidth="1"/>
    <col min="8715" max="8715" width="14.28515625" style="745" bestFit="1" customWidth="1"/>
    <col min="8716" max="8716" width="12.5703125" style="745" bestFit="1" customWidth="1"/>
    <col min="8717" max="8717" width="14.28515625" style="745" bestFit="1" customWidth="1"/>
    <col min="8718" max="8960" width="9.140625" style="745"/>
    <col min="8961" max="8961" width="13" style="745" customWidth="1"/>
    <col min="8962" max="8962" width="17.5703125" style="745" bestFit="1" customWidth="1"/>
    <col min="8963" max="8963" width="14.28515625" style="745" bestFit="1" customWidth="1"/>
    <col min="8964" max="8964" width="19.7109375" style="745" bestFit="1" customWidth="1"/>
    <col min="8965" max="8965" width="14.28515625" style="745" bestFit="1" customWidth="1"/>
    <col min="8966" max="8966" width="14" style="745" customWidth="1"/>
    <col min="8967" max="8967" width="14.28515625" style="745" bestFit="1" customWidth="1"/>
    <col min="8968" max="8968" width="18" style="745" bestFit="1" customWidth="1"/>
    <col min="8969" max="8969" width="14.28515625" style="745" bestFit="1" customWidth="1"/>
    <col min="8970" max="8970" width="16.5703125" style="745" bestFit="1" customWidth="1"/>
    <col min="8971" max="8971" width="14.28515625" style="745" bestFit="1" customWidth="1"/>
    <col min="8972" max="8972" width="12.5703125" style="745" bestFit="1" customWidth="1"/>
    <col min="8973" max="8973" width="14.28515625" style="745" bestFit="1" customWidth="1"/>
    <col min="8974" max="9216" width="9.140625" style="745"/>
    <col min="9217" max="9217" width="13" style="745" customWidth="1"/>
    <col min="9218" max="9218" width="17.5703125" style="745" bestFit="1" customWidth="1"/>
    <col min="9219" max="9219" width="14.28515625" style="745" bestFit="1" customWidth="1"/>
    <col min="9220" max="9220" width="19.7109375" style="745" bestFit="1" customWidth="1"/>
    <col min="9221" max="9221" width="14.28515625" style="745" bestFit="1" customWidth="1"/>
    <col min="9222" max="9222" width="14" style="745" customWidth="1"/>
    <col min="9223" max="9223" width="14.28515625" style="745" bestFit="1" customWidth="1"/>
    <col min="9224" max="9224" width="18" style="745" bestFit="1" customWidth="1"/>
    <col min="9225" max="9225" width="14.28515625" style="745" bestFit="1" customWidth="1"/>
    <col min="9226" max="9226" width="16.5703125" style="745" bestFit="1" customWidth="1"/>
    <col min="9227" max="9227" width="14.28515625" style="745" bestFit="1" customWidth="1"/>
    <col min="9228" max="9228" width="12.5703125" style="745" bestFit="1" customWidth="1"/>
    <col min="9229" max="9229" width="14.28515625" style="745" bestFit="1" customWidth="1"/>
    <col min="9230" max="9472" width="9.140625" style="745"/>
    <col min="9473" max="9473" width="13" style="745" customWidth="1"/>
    <col min="9474" max="9474" width="17.5703125" style="745" bestFit="1" customWidth="1"/>
    <col min="9475" max="9475" width="14.28515625" style="745" bestFit="1" customWidth="1"/>
    <col min="9476" max="9476" width="19.7109375" style="745" bestFit="1" customWidth="1"/>
    <col min="9477" max="9477" width="14.28515625" style="745" bestFit="1" customWidth="1"/>
    <col min="9478" max="9478" width="14" style="745" customWidth="1"/>
    <col min="9479" max="9479" width="14.28515625" style="745" bestFit="1" customWidth="1"/>
    <col min="9480" max="9480" width="18" style="745" bestFit="1" customWidth="1"/>
    <col min="9481" max="9481" width="14.28515625" style="745" bestFit="1" customWidth="1"/>
    <col min="9482" max="9482" width="16.5703125" style="745" bestFit="1" customWidth="1"/>
    <col min="9483" max="9483" width="14.28515625" style="745" bestFit="1" customWidth="1"/>
    <col min="9484" max="9484" width="12.5703125" style="745" bestFit="1" customWidth="1"/>
    <col min="9485" max="9485" width="14.28515625" style="745" bestFit="1" customWidth="1"/>
    <col min="9486" max="9728" width="9.140625" style="745"/>
    <col min="9729" max="9729" width="13" style="745" customWidth="1"/>
    <col min="9730" max="9730" width="17.5703125" style="745" bestFit="1" customWidth="1"/>
    <col min="9731" max="9731" width="14.28515625" style="745" bestFit="1" customWidth="1"/>
    <col min="9732" max="9732" width="19.7109375" style="745" bestFit="1" customWidth="1"/>
    <col min="9733" max="9733" width="14.28515625" style="745" bestFit="1" customWidth="1"/>
    <col min="9734" max="9734" width="14" style="745" customWidth="1"/>
    <col min="9735" max="9735" width="14.28515625" style="745" bestFit="1" customWidth="1"/>
    <col min="9736" max="9736" width="18" style="745" bestFit="1" customWidth="1"/>
    <col min="9737" max="9737" width="14.28515625" style="745" bestFit="1" customWidth="1"/>
    <col min="9738" max="9738" width="16.5703125" style="745" bestFit="1" customWidth="1"/>
    <col min="9739" max="9739" width="14.28515625" style="745" bestFit="1" customWidth="1"/>
    <col min="9740" max="9740" width="12.5703125" style="745" bestFit="1" customWidth="1"/>
    <col min="9741" max="9741" width="14.28515625" style="745" bestFit="1" customWidth="1"/>
    <col min="9742" max="9984" width="9.140625" style="745"/>
    <col min="9985" max="9985" width="13" style="745" customWidth="1"/>
    <col min="9986" max="9986" width="17.5703125" style="745" bestFit="1" customWidth="1"/>
    <col min="9987" max="9987" width="14.28515625" style="745" bestFit="1" customWidth="1"/>
    <col min="9988" max="9988" width="19.7109375" style="745" bestFit="1" customWidth="1"/>
    <col min="9989" max="9989" width="14.28515625" style="745" bestFit="1" customWidth="1"/>
    <col min="9990" max="9990" width="14" style="745" customWidth="1"/>
    <col min="9991" max="9991" width="14.28515625" style="745" bestFit="1" customWidth="1"/>
    <col min="9992" max="9992" width="18" style="745" bestFit="1" customWidth="1"/>
    <col min="9993" max="9993" width="14.28515625" style="745" bestFit="1" customWidth="1"/>
    <col min="9994" max="9994" width="16.5703125" style="745" bestFit="1" customWidth="1"/>
    <col min="9995" max="9995" width="14.28515625" style="745" bestFit="1" customWidth="1"/>
    <col min="9996" max="9996" width="12.5703125" style="745" bestFit="1" customWidth="1"/>
    <col min="9997" max="9997" width="14.28515625" style="745" bestFit="1" customWidth="1"/>
    <col min="9998" max="10240" width="9.140625" style="745"/>
    <col min="10241" max="10241" width="13" style="745" customWidth="1"/>
    <col min="10242" max="10242" width="17.5703125" style="745" bestFit="1" customWidth="1"/>
    <col min="10243" max="10243" width="14.28515625" style="745" bestFit="1" customWidth="1"/>
    <col min="10244" max="10244" width="19.7109375" style="745" bestFit="1" customWidth="1"/>
    <col min="10245" max="10245" width="14.28515625" style="745" bestFit="1" customWidth="1"/>
    <col min="10246" max="10246" width="14" style="745" customWidth="1"/>
    <col min="10247" max="10247" width="14.28515625" style="745" bestFit="1" customWidth="1"/>
    <col min="10248" max="10248" width="18" style="745" bestFit="1" customWidth="1"/>
    <col min="10249" max="10249" width="14.28515625" style="745" bestFit="1" customWidth="1"/>
    <col min="10250" max="10250" width="16.5703125" style="745" bestFit="1" customWidth="1"/>
    <col min="10251" max="10251" width="14.28515625" style="745" bestFit="1" customWidth="1"/>
    <col min="10252" max="10252" width="12.5703125" style="745" bestFit="1" customWidth="1"/>
    <col min="10253" max="10253" width="14.28515625" style="745" bestFit="1" customWidth="1"/>
    <col min="10254" max="10496" width="9.140625" style="745"/>
    <col min="10497" max="10497" width="13" style="745" customWidth="1"/>
    <col min="10498" max="10498" width="17.5703125" style="745" bestFit="1" customWidth="1"/>
    <col min="10499" max="10499" width="14.28515625" style="745" bestFit="1" customWidth="1"/>
    <col min="10500" max="10500" width="19.7109375" style="745" bestFit="1" customWidth="1"/>
    <col min="10501" max="10501" width="14.28515625" style="745" bestFit="1" customWidth="1"/>
    <col min="10502" max="10502" width="14" style="745" customWidth="1"/>
    <col min="10503" max="10503" width="14.28515625" style="745" bestFit="1" customWidth="1"/>
    <col min="10504" max="10504" width="18" style="745" bestFit="1" customWidth="1"/>
    <col min="10505" max="10505" width="14.28515625" style="745" bestFit="1" customWidth="1"/>
    <col min="10506" max="10506" width="16.5703125" style="745" bestFit="1" customWidth="1"/>
    <col min="10507" max="10507" width="14.28515625" style="745" bestFit="1" customWidth="1"/>
    <col min="10508" max="10508" width="12.5703125" style="745" bestFit="1" customWidth="1"/>
    <col min="10509" max="10509" width="14.28515625" style="745" bestFit="1" customWidth="1"/>
    <col min="10510" max="10752" width="9.140625" style="745"/>
    <col min="10753" max="10753" width="13" style="745" customWidth="1"/>
    <col min="10754" max="10754" width="17.5703125" style="745" bestFit="1" customWidth="1"/>
    <col min="10755" max="10755" width="14.28515625" style="745" bestFit="1" customWidth="1"/>
    <col min="10756" max="10756" width="19.7109375" style="745" bestFit="1" customWidth="1"/>
    <col min="10757" max="10757" width="14.28515625" style="745" bestFit="1" customWidth="1"/>
    <col min="10758" max="10758" width="14" style="745" customWidth="1"/>
    <col min="10759" max="10759" width="14.28515625" style="745" bestFit="1" customWidth="1"/>
    <col min="10760" max="10760" width="18" style="745" bestFit="1" customWidth="1"/>
    <col min="10761" max="10761" width="14.28515625" style="745" bestFit="1" customWidth="1"/>
    <col min="10762" max="10762" width="16.5703125" style="745" bestFit="1" customWidth="1"/>
    <col min="10763" max="10763" width="14.28515625" style="745" bestFit="1" customWidth="1"/>
    <col min="10764" max="10764" width="12.5703125" style="745" bestFit="1" customWidth="1"/>
    <col min="10765" max="10765" width="14.28515625" style="745" bestFit="1" customWidth="1"/>
    <col min="10766" max="11008" width="9.140625" style="745"/>
    <col min="11009" max="11009" width="13" style="745" customWidth="1"/>
    <col min="11010" max="11010" width="17.5703125" style="745" bestFit="1" customWidth="1"/>
    <col min="11011" max="11011" width="14.28515625" style="745" bestFit="1" customWidth="1"/>
    <col min="11012" max="11012" width="19.7109375" style="745" bestFit="1" customWidth="1"/>
    <col min="11013" max="11013" width="14.28515625" style="745" bestFit="1" customWidth="1"/>
    <col min="11014" max="11014" width="14" style="745" customWidth="1"/>
    <col min="11015" max="11015" width="14.28515625" style="745" bestFit="1" customWidth="1"/>
    <col min="11016" max="11016" width="18" style="745" bestFit="1" customWidth="1"/>
    <col min="11017" max="11017" width="14.28515625" style="745" bestFit="1" customWidth="1"/>
    <col min="11018" max="11018" width="16.5703125" style="745" bestFit="1" customWidth="1"/>
    <col min="11019" max="11019" width="14.28515625" style="745" bestFit="1" customWidth="1"/>
    <col min="11020" max="11020" width="12.5703125" style="745" bestFit="1" customWidth="1"/>
    <col min="11021" max="11021" width="14.28515625" style="745" bestFit="1" customWidth="1"/>
    <col min="11022" max="11264" width="9.140625" style="745"/>
    <col min="11265" max="11265" width="13" style="745" customWidth="1"/>
    <col min="11266" max="11266" width="17.5703125" style="745" bestFit="1" customWidth="1"/>
    <col min="11267" max="11267" width="14.28515625" style="745" bestFit="1" customWidth="1"/>
    <col min="11268" max="11268" width="19.7109375" style="745" bestFit="1" customWidth="1"/>
    <col min="11269" max="11269" width="14.28515625" style="745" bestFit="1" customWidth="1"/>
    <col min="11270" max="11270" width="14" style="745" customWidth="1"/>
    <col min="11271" max="11271" width="14.28515625" style="745" bestFit="1" customWidth="1"/>
    <col min="11272" max="11272" width="18" style="745" bestFit="1" customWidth="1"/>
    <col min="11273" max="11273" width="14.28515625" style="745" bestFit="1" customWidth="1"/>
    <col min="11274" max="11274" width="16.5703125" style="745" bestFit="1" customWidth="1"/>
    <col min="11275" max="11275" width="14.28515625" style="745" bestFit="1" customWidth="1"/>
    <col min="11276" max="11276" width="12.5703125" style="745" bestFit="1" customWidth="1"/>
    <col min="11277" max="11277" width="14.28515625" style="745" bestFit="1" customWidth="1"/>
    <col min="11278" max="11520" width="9.140625" style="745"/>
    <col min="11521" max="11521" width="13" style="745" customWidth="1"/>
    <col min="11522" max="11522" width="17.5703125" style="745" bestFit="1" customWidth="1"/>
    <col min="11523" max="11523" width="14.28515625" style="745" bestFit="1" customWidth="1"/>
    <col min="11524" max="11524" width="19.7109375" style="745" bestFit="1" customWidth="1"/>
    <col min="11525" max="11525" width="14.28515625" style="745" bestFit="1" customWidth="1"/>
    <col min="11526" max="11526" width="14" style="745" customWidth="1"/>
    <col min="11527" max="11527" width="14.28515625" style="745" bestFit="1" customWidth="1"/>
    <col min="11528" max="11528" width="18" style="745" bestFit="1" customWidth="1"/>
    <col min="11529" max="11529" width="14.28515625" style="745" bestFit="1" customWidth="1"/>
    <col min="11530" max="11530" width="16.5703125" style="745" bestFit="1" customWidth="1"/>
    <col min="11531" max="11531" width="14.28515625" style="745" bestFit="1" customWidth="1"/>
    <col min="11532" max="11532" width="12.5703125" style="745" bestFit="1" customWidth="1"/>
    <col min="11533" max="11533" width="14.28515625" style="745" bestFit="1" customWidth="1"/>
    <col min="11534" max="11776" width="9.140625" style="745"/>
    <col min="11777" max="11777" width="13" style="745" customWidth="1"/>
    <col min="11778" max="11778" width="17.5703125" style="745" bestFit="1" customWidth="1"/>
    <col min="11779" max="11779" width="14.28515625" style="745" bestFit="1" customWidth="1"/>
    <col min="11780" max="11780" width="19.7109375" style="745" bestFit="1" customWidth="1"/>
    <col min="11781" max="11781" width="14.28515625" style="745" bestFit="1" customWidth="1"/>
    <col min="11782" max="11782" width="14" style="745" customWidth="1"/>
    <col min="11783" max="11783" width="14.28515625" style="745" bestFit="1" customWidth="1"/>
    <col min="11784" max="11784" width="18" style="745" bestFit="1" customWidth="1"/>
    <col min="11785" max="11785" width="14.28515625" style="745" bestFit="1" customWidth="1"/>
    <col min="11786" max="11786" width="16.5703125" style="745" bestFit="1" customWidth="1"/>
    <col min="11787" max="11787" width="14.28515625" style="745" bestFit="1" customWidth="1"/>
    <col min="11788" max="11788" width="12.5703125" style="745" bestFit="1" customWidth="1"/>
    <col min="11789" max="11789" width="14.28515625" style="745" bestFit="1" customWidth="1"/>
    <col min="11790" max="12032" width="9.140625" style="745"/>
    <col min="12033" max="12033" width="13" style="745" customWidth="1"/>
    <col min="12034" max="12034" width="17.5703125" style="745" bestFit="1" customWidth="1"/>
    <col min="12035" max="12035" width="14.28515625" style="745" bestFit="1" customWidth="1"/>
    <col min="12036" max="12036" width="19.7109375" style="745" bestFit="1" customWidth="1"/>
    <col min="12037" max="12037" width="14.28515625" style="745" bestFit="1" customWidth="1"/>
    <col min="12038" max="12038" width="14" style="745" customWidth="1"/>
    <col min="12039" max="12039" width="14.28515625" style="745" bestFit="1" customWidth="1"/>
    <col min="12040" max="12040" width="18" style="745" bestFit="1" customWidth="1"/>
    <col min="12041" max="12041" width="14.28515625" style="745" bestFit="1" customWidth="1"/>
    <col min="12042" max="12042" width="16.5703125" style="745" bestFit="1" customWidth="1"/>
    <col min="12043" max="12043" width="14.28515625" style="745" bestFit="1" customWidth="1"/>
    <col min="12044" max="12044" width="12.5703125" style="745" bestFit="1" customWidth="1"/>
    <col min="12045" max="12045" width="14.28515625" style="745" bestFit="1" customWidth="1"/>
    <col min="12046" max="12288" width="9.140625" style="745"/>
    <col min="12289" max="12289" width="13" style="745" customWidth="1"/>
    <col min="12290" max="12290" width="17.5703125" style="745" bestFit="1" customWidth="1"/>
    <col min="12291" max="12291" width="14.28515625" style="745" bestFit="1" customWidth="1"/>
    <col min="12292" max="12292" width="19.7109375" style="745" bestFit="1" customWidth="1"/>
    <col min="12293" max="12293" width="14.28515625" style="745" bestFit="1" customWidth="1"/>
    <col min="12294" max="12294" width="14" style="745" customWidth="1"/>
    <col min="12295" max="12295" width="14.28515625" style="745" bestFit="1" customWidth="1"/>
    <col min="12296" max="12296" width="18" style="745" bestFit="1" customWidth="1"/>
    <col min="12297" max="12297" width="14.28515625" style="745" bestFit="1" customWidth="1"/>
    <col min="12298" max="12298" width="16.5703125" style="745" bestFit="1" customWidth="1"/>
    <col min="12299" max="12299" width="14.28515625" style="745" bestFit="1" customWidth="1"/>
    <col min="12300" max="12300" width="12.5703125" style="745" bestFit="1" customWidth="1"/>
    <col min="12301" max="12301" width="14.28515625" style="745" bestFit="1" customWidth="1"/>
    <col min="12302" max="12544" width="9.140625" style="745"/>
    <col min="12545" max="12545" width="13" style="745" customWidth="1"/>
    <col min="12546" max="12546" width="17.5703125" style="745" bestFit="1" customWidth="1"/>
    <col min="12547" max="12547" width="14.28515625" style="745" bestFit="1" customWidth="1"/>
    <col min="12548" max="12548" width="19.7109375" style="745" bestFit="1" customWidth="1"/>
    <col min="12549" max="12549" width="14.28515625" style="745" bestFit="1" customWidth="1"/>
    <col min="12550" max="12550" width="14" style="745" customWidth="1"/>
    <col min="12551" max="12551" width="14.28515625" style="745" bestFit="1" customWidth="1"/>
    <col min="12552" max="12552" width="18" style="745" bestFit="1" customWidth="1"/>
    <col min="12553" max="12553" width="14.28515625" style="745" bestFit="1" customWidth="1"/>
    <col min="12554" max="12554" width="16.5703125" style="745" bestFit="1" customWidth="1"/>
    <col min="12555" max="12555" width="14.28515625" style="745" bestFit="1" customWidth="1"/>
    <col min="12556" max="12556" width="12.5703125" style="745" bestFit="1" customWidth="1"/>
    <col min="12557" max="12557" width="14.28515625" style="745" bestFit="1" customWidth="1"/>
    <col min="12558" max="12800" width="9.140625" style="745"/>
    <col min="12801" max="12801" width="13" style="745" customWidth="1"/>
    <col min="12802" max="12802" width="17.5703125" style="745" bestFit="1" customWidth="1"/>
    <col min="12803" max="12803" width="14.28515625" style="745" bestFit="1" customWidth="1"/>
    <col min="12804" max="12804" width="19.7109375" style="745" bestFit="1" customWidth="1"/>
    <col min="12805" max="12805" width="14.28515625" style="745" bestFit="1" customWidth="1"/>
    <col min="12806" max="12806" width="14" style="745" customWidth="1"/>
    <col min="12807" max="12807" width="14.28515625" style="745" bestFit="1" customWidth="1"/>
    <col min="12808" max="12808" width="18" style="745" bestFit="1" customWidth="1"/>
    <col min="12809" max="12809" width="14.28515625" style="745" bestFit="1" customWidth="1"/>
    <col min="12810" max="12810" width="16.5703125" style="745" bestFit="1" customWidth="1"/>
    <col min="12811" max="12811" width="14.28515625" style="745" bestFit="1" customWidth="1"/>
    <col min="12812" max="12812" width="12.5703125" style="745" bestFit="1" customWidth="1"/>
    <col min="12813" max="12813" width="14.28515625" style="745" bestFit="1" customWidth="1"/>
    <col min="12814" max="13056" width="9.140625" style="745"/>
    <col min="13057" max="13057" width="13" style="745" customWidth="1"/>
    <col min="13058" max="13058" width="17.5703125" style="745" bestFit="1" customWidth="1"/>
    <col min="13059" max="13059" width="14.28515625" style="745" bestFit="1" customWidth="1"/>
    <col min="13060" max="13060" width="19.7109375" style="745" bestFit="1" customWidth="1"/>
    <col min="13061" max="13061" width="14.28515625" style="745" bestFit="1" customWidth="1"/>
    <col min="13062" max="13062" width="14" style="745" customWidth="1"/>
    <col min="13063" max="13063" width="14.28515625" style="745" bestFit="1" customWidth="1"/>
    <col min="13064" max="13064" width="18" style="745" bestFit="1" customWidth="1"/>
    <col min="13065" max="13065" width="14.28515625" style="745" bestFit="1" customWidth="1"/>
    <col min="13066" max="13066" width="16.5703125" style="745" bestFit="1" customWidth="1"/>
    <col min="13067" max="13067" width="14.28515625" style="745" bestFit="1" customWidth="1"/>
    <col min="13068" max="13068" width="12.5703125" style="745" bestFit="1" customWidth="1"/>
    <col min="13069" max="13069" width="14.28515625" style="745" bestFit="1" customWidth="1"/>
    <col min="13070" max="13312" width="9.140625" style="745"/>
    <col min="13313" max="13313" width="13" style="745" customWidth="1"/>
    <col min="13314" max="13314" width="17.5703125" style="745" bestFit="1" customWidth="1"/>
    <col min="13315" max="13315" width="14.28515625" style="745" bestFit="1" customWidth="1"/>
    <col min="13316" max="13316" width="19.7109375" style="745" bestFit="1" customWidth="1"/>
    <col min="13317" max="13317" width="14.28515625" style="745" bestFit="1" customWidth="1"/>
    <col min="13318" max="13318" width="14" style="745" customWidth="1"/>
    <col min="13319" max="13319" width="14.28515625" style="745" bestFit="1" customWidth="1"/>
    <col min="13320" max="13320" width="18" style="745" bestFit="1" customWidth="1"/>
    <col min="13321" max="13321" width="14.28515625" style="745" bestFit="1" customWidth="1"/>
    <col min="13322" max="13322" width="16.5703125" style="745" bestFit="1" customWidth="1"/>
    <col min="13323" max="13323" width="14.28515625" style="745" bestFit="1" customWidth="1"/>
    <col min="13324" max="13324" width="12.5703125" style="745" bestFit="1" customWidth="1"/>
    <col min="13325" max="13325" width="14.28515625" style="745" bestFit="1" customWidth="1"/>
    <col min="13326" max="13568" width="9.140625" style="745"/>
    <col min="13569" max="13569" width="13" style="745" customWidth="1"/>
    <col min="13570" max="13570" width="17.5703125" style="745" bestFit="1" customWidth="1"/>
    <col min="13571" max="13571" width="14.28515625" style="745" bestFit="1" customWidth="1"/>
    <col min="13572" max="13572" width="19.7109375" style="745" bestFit="1" customWidth="1"/>
    <col min="13573" max="13573" width="14.28515625" style="745" bestFit="1" customWidth="1"/>
    <col min="13574" max="13574" width="14" style="745" customWidth="1"/>
    <col min="13575" max="13575" width="14.28515625" style="745" bestFit="1" customWidth="1"/>
    <col min="13576" max="13576" width="18" style="745" bestFit="1" customWidth="1"/>
    <col min="13577" max="13577" width="14.28515625" style="745" bestFit="1" customWidth="1"/>
    <col min="13578" max="13578" width="16.5703125" style="745" bestFit="1" customWidth="1"/>
    <col min="13579" max="13579" width="14.28515625" style="745" bestFit="1" customWidth="1"/>
    <col min="13580" max="13580" width="12.5703125" style="745" bestFit="1" customWidth="1"/>
    <col min="13581" max="13581" width="14.28515625" style="745" bestFit="1" customWidth="1"/>
    <col min="13582" max="13824" width="9.140625" style="745"/>
    <col min="13825" max="13825" width="13" style="745" customWidth="1"/>
    <col min="13826" max="13826" width="17.5703125" style="745" bestFit="1" customWidth="1"/>
    <col min="13827" max="13827" width="14.28515625" style="745" bestFit="1" customWidth="1"/>
    <col min="13828" max="13828" width="19.7109375" style="745" bestFit="1" customWidth="1"/>
    <col min="13829" max="13829" width="14.28515625" style="745" bestFit="1" customWidth="1"/>
    <col min="13830" max="13830" width="14" style="745" customWidth="1"/>
    <col min="13831" max="13831" width="14.28515625" style="745" bestFit="1" customWidth="1"/>
    <col min="13832" max="13832" width="18" style="745" bestFit="1" customWidth="1"/>
    <col min="13833" max="13833" width="14.28515625" style="745" bestFit="1" customWidth="1"/>
    <col min="13834" max="13834" width="16.5703125" style="745" bestFit="1" customWidth="1"/>
    <col min="13835" max="13835" width="14.28515625" style="745" bestFit="1" customWidth="1"/>
    <col min="13836" max="13836" width="12.5703125" style="745" bestFit="1" customWidth="1"/>
    <col min="13837" max="13837" width="14.28515625" style="745" bestFit="1" customWidth="1"/>
    <col min="13838" max="14080" width="9.140625" style="745"/>
    <col min="14081" max="14081" width="13" style="745" customWidth="1"/>
    <col min="14082" max="14082" width="17.5703125" style="745" bestFit="1" customWidth="1"/>
    <col min="14083" max="14083" width="14.28515625" style="745" bestFit="1" customWidth="1"/>
    <col min="14084" max="14084" width="19.7109375" style="745" bestFit="1" customWidth="1"/>
    <col min="14085" max="14085" width="14.28515625" style="745" bestFit="1" customWidth="1"/>
    <col min="14086" max="14086" width="14" style="745" customWidth="1"/>
    <col min="14087" max="14087" width="14.28515625" style="745" bestFit="1" customWidth="1"/>
    <col min="14088" max="14088" width="18" style="745" bestFit="1" customWidth="1"/>
    <col min="14089" max="14089" width="14.28515625" style="745" bestFit="1" customWidth="1"/>
    <col min="14090" max="14090" width="16.5703125" style="745" bestFit="1" customWidth="1"/>
    <col min="14091" max="14091" width="14.28515625" style="745" bestFit="1" customWidth="1"/>
    <col min="14092" max="14092" width="12.5703125" style="745" bestFit="1" customWidth="1"/>
    <col min="14093" max="14093" width="14.28515625" style="745" bestFit="1" customWidth="1"/>
    <col min="14094" max="14336" width="9.140625" style="745"/>
    <col min="14337" max="14337" width="13" style="745" customWidth="1"/>
    <col min="14338" max="14338" width="17.5703125" style="745" bestFit="1" customWidth="1"/>
    <col min="14339" max="14339" width="14.28515625" style="745" bestFit="1" customWidth="1"/>
    <col min="14340" max="14340" width="19.7109375" style="745" bestFit="1" customWidth="1"/>
    <col min="14341" max="14341" width="14.28515625" style="745" bestFit="1" customWidth="1"/>
    <col min="14342" max="14342" width="14" style="745" customWidth="1"/>
    <col min="14343" max="14343" width="14.28515625" style="745" bestFit="1" customWidth="1"/>
    <col min="14344" max="14344" width="18" style="745" bestFit="1" customWidth="1"/>
    <col min="14345" max="14345" width="14.28515625" style="745" bestFit="1" customWidth="1"/>
    <col min="14346" max="14346" width="16.5703125" style="745" bestFit="1" customWidth="1"/>
    <col min="14347" max="14347" width="14.28515625" style="745" bestFit="1" customWidth="1"/>
    <col min="14348" max="14348" width="12.5703125" style="745" bestFit="1" customWidth="1"/>
    <col min="14349" max="14349" width="14.28515625" style="745" bestFit="1" customWidth="1"/>
    <col min="14350" max="14592" width="9.140625" style="745"/>
    <col min="14593" max="14593" width="13" style="745" customWidth="1"/>
    <col min="14594" max="14594" width="17.5703125" style="745" bestFit="1" customWidth="1"/>
    <col min="14595" max="14595" width="14.28515625" style="745" bestFit="1" customWidth="1"/>
    <col min="14596" max="14596" width="19.7109375" style="745" bestFit="1" customWidth="1"/>
    <col min="14597" max="14597" width="14.28515625" style="745" bestFit="1" customWidth="1"/>
    <col min="14598" max="14598" width="14" style="745" customWidth="1"/>
    <col min="14599" max="14599" width="14.28515625" style="745" bestFit="1" customWidth="1"/>
    <col min="14600" max="14600" width="18" style="745" bestFit="1" customWidth="1"/>
    <col min="14601" max="14601" width="14.28515625" style="745" bestFit="1" customWidth="1"/>
    <col min="14602" max="14602" width="16.5703125" style="745" bestFit="1" customWidth="1"/>
    <col min="14603" max="14603" width="14.28515625" style="745" bestFit="1" customWidth="1"/>
    <col min="14604" max="14604" width="12.5703125" style="745" bestFit="1" customWidth="1"/>
    <col min="14605" max="14605" width="14.28515625" style="745" bestFit="1" customWidth="1"/>
    <col min="14606" max="14848" width="9.140625" style="745"/>
    <col min="14849" max="14849" width="13" style="745" customWidth="1"/>
    <col min="14850" max="14850" width="17.5703125" style="745" bestFit="1" customWidth="1"/>
    <col min="14851" max="14851" width="14.28515625" style="745" bestFit="1" customWidth="1"/>
    <col min="14852" max="14852" width="19.7109375" style="745" bestFit="1" customWidth="1"/>
    <col min="14853" max="14853" width="14.28515625" style="745" bestFit="1" customWidth="1"/>
    <col min="14854" max="14854" width="14" style="745" customWidth="1"/>
    <col min="14855" max="14855" width="14.28515625" style="745" bestFit="1" customWidth="1"/>
    <col min="14856" max="14856" width="18" style="745" bestFit="1" customWidth="1"/>
    <col min="14857" max="14857" width="14.28515625" style="745" bestFit="1" customWidth="1"/>
    <col min="14858" max="14858" width="16.5703125" style="745" bestFit="1" customWidth="1"/>
    <col min="14859" max="14859" width="14.28515625" style="745" bestFit="1" customWidth="1"/>
    <col min="14860" max="14860" width="12.5703125" style="745" bestFit="1" customWidth="1"/>
    <col min="14861" max="14861" width="14.28515625" style="745" bestFit="1" customWidth="1"/>
    <col min="14862" max="15104" width="9.140625" style="745"/>
    <col min="15105" max="15105" width="13" style="745" customWidth="1"/>
    <col min="15106" max="15106" width="17.5703125" style="745" bestFit="1" customWidth="1"/>
    <col min="15107" max="15107" width="14.28515625" style="745" bestFit="1" customWidth="1"/>
    <col min="15108" max="15108" width="19.7109375" style="745" bestFit="1" customWidth="1"/>
    <col min="15109" max="15109" width="14.28515625" style="745" bestFit="1" customWidth="1"/>
    <col min="15110" max="15110" width="14" style="745" customWidth="1"/>
    <col min="15111" max="15111" width="14.28515625" style="745" bestFit="1" customWidth="1"/>
    <col min="15112" max="15112" width="18" style="745" bestFit="1" customWidth="1"/>
    <col min="15113" max="15113" width="14.28515625" style="745" bestFit="1" customWidth="1"/>
    <col min="15114" max="15114" width="16.5703125" style="745" bestFit="1" customWidth="1"/>
    <col min="15115" max="15115" width="14.28515625" style="745" bestFit="1" customWidth="1"/>
    <col min="15116" max="15116" width="12.5703125" style="745" bestFit="1" customWidth="1"/>
    <col min="15117" max="15117" width="14.28515625" style="745" bestFit="1" customWidth="1"/>
    <col min="15118" max="15360" width="9.140625" style="745"/>
    <col min="15361" max="15361" width="13" style="745" customWidth="1"/>
    <col min="15362" max="15362" width="17.5703125" style="745" bestFit="1" customWidth="1"/>
    <col min="15363" max="15363" width="14.28515625" style="745" bestFit="1" customWidth="1"/>
    <col min="15364" max="15364" width="19.7109375" style="745" bestFit="1" customWidth="1"/>
    <col min="15365" max="15365" width="14.28515625" style="745" bestFit="1" customWidth="1"/>
    <col min="15366" max="15366" width="14" style="745" customWidth="1"/>
    <col min="15367" max="15367" width="14.28515625" style="745" bestFit="1" customWidth="1"/>
    <col min="15368" max="15368" width="18" style="745" bestFit="1" customWidth="1"/>
    <col min="15369" max="15369" width="14.28515625" style="745" bestFit="1" customWidth="1"/>
    <col min="15370" max="15370" width="16.5703125" style="745" bestFit="1" customWidth="1"/>
    <col min="15371" max="15371" width="14.28515625" style="745" bestFit="1" customWidth="1"/>
    <col min="15372" max="15372" width="12.5703125" style="745" bestFit="1" customWidth="1"/>
    <col min="15373" max="15373" width="14.28515625" style="745" bestFit="1" customWidth="1"/>
    <col min="15374" max="15616" width="9.140625" style="745"/>
    <col min="15617" max="15617" width="13" style="745" customWidth="1"/>
    <col min="15618" max="15618" width="17.5703125" style="745" bestFit="1" customWidth="1"/>
    <col min="15619" max="15619" width="14.28515625" style="745" bestFit="1" customWidth="1"/>
    <col min="15620" max="15620" width="19.7109375" style="745" bestFit="1" customWidth="1"/>
    <col min="15621" max="15621" width="14.28515625" style="745" bestFit="1" customWidth="1"/>
    <col min="15622" max="15622" width="14" style="745" customWidth="1"/>
    <col min="15623" max="15623" width="14.28515625" style="745" bestFit="1" customWidth="1"/>
    <col min="15624" max="15624" width="18" style="745" bestFit="1" customWidth="1"/>
    <col min="15625" max="15625" width="14.28515625" style="745" bestFit="1" customWidth="1"/>
    <col min="15626" max="15626" width="16.5703125" style="745" bestFit="1" customWidth="1"/>
    <col min="15627" max="15627" width="14.28515625" style="745" bestFit="1" customWidth="1"/>
    <col min="15628" max="15628" width="12.5703125" style="745" bestFit="1" customWidth="1"/>
    <col min="15629" max="15629" width="14.28515625" style="745" bestFit="1" customWidth="1"/>
    <col min="15630" max="15872" width="9.140625" style="745"/>
    <col min="15873" max="15873" width="13" style="745" customWidth="1"/>
    <col min="15874" max="15874" width="17.5703125" style="745" bestFit="1" customWidth="1"/>
    <col min="15875" max="15875" width="14.28515625" style="745" bestFit="1" customWidth="1"/>
    <col min="15876" max="15876" width="19.7109375" style="745" bestFit="1" customWidth="1"/>
    <col min="15877" max="15877" width="14.28515625" style="745" bestFit="1" customWidth="1"/>
    <col min="15878" max="15878" width="14" style="745" customWidth="1"/>
    <col min="15879" max="15879" width="14.28515625" style="745" bestFit="1" customWidth="1"/>
    <col min="15880" max="15880" width="18" style="745" bestFit="1" customWidth="1"/>
    <col min="15881" max="15881" width="14.28515625" style="745" bestFit="1" customWidth="1"/>
    <col min="15882" max="15882" width="16.5703125" style="745" bestFit="1" customWidth="1"/>
    <col min="15883" max="15883" width="14.28515625" style="745" bestFit="1" customWidth="1"/>
    <col min="15884" max="15884" width="12.5703125" style="745" bestFit="1" customWidth="1"/>
    <col min="15885" max="15885" width="14.28515625" style="745" bestFit="1" customWidth="1"/>
    <col min="15886" max="16128" width="9.140625" style="745"/>
    <col min="16129" max="16129" width="13" style="745" customWidth="1"/>
    <col min="16130" max="16130" width="17.5703125" style="745" bestFit="1" customWidth="1"/>
    <col min="16131" max="16131" width="14.28515625" style="745" bestFit="1" customWidth="1"/>
    <col min="16132" max="16132" width="19.7109375" style="745" bestFit="1" customWidth="1"/>
    <col min="16133" max="16133" width="14.28515625" style="745" bestFit="1" customWidth="1"/>
    <col min="16134" max="16134" width="14" style="745" customWidth="1"/>
    <col min="16135" max="16135" width="14.28515625" style="745" bestFit="1" customWidth="1"/>
    <col min="16136" max="16136" width="18" style="745" bestFit="1" customWidth="1"/>
    <col min="16137" max="16137" width="14.28515625" style="745" bestFit="1" customWidth="1"/>
    <col min="16138" max="16138" width="16.5703125" style="745" bestFit="1" customWidth="1"/>
    <col min="16139" max="16139" width="14.28515625" style="745" bestFit="1" customWidth="1"/>
    <col min="16140" max="16140" width="12.5703125" style="745" bestFit="1" customWidth="1"/>
    <col min="16141" max="16141" width="14.28515625" style="745" bestFit="1" customWidth="1"/>
    <col min="16142" max="16384" width="9.140625" style="745"/>
  </cols>
  <sheetData>
    <row r="1" spans="1:13">
      <c r="A1" s="2644" t="s">
        <v>780</v>
      </c>
      <c r="B1" s="2644"/>
      <c r="C1" s="2644"/>
      <c r="D1" s="2644"/>
      <c r="E1" s="2644"/>
      <c r="F1" s="2644"/>
      <c r="G1" s="2644"/>
      <c r="H1" s="2644"/>
      <c r="I1" s="2644"/>
      <c r="J1" s="2644"/>
      <c r="K1" s="2644"/>
      <c r="L1" s="2644"/>
      <c r="M1" s="2644"/>
    </row>
    <row r="2" spans="1:13">
      <c r="A2" s="2644" t="s">
        <v>131</v>
      </c>
      <c r="B2" s="2644"/>
      <c r="C2" s="2644"/>
      <c r="D2" s="2644"/>
      <c r="E2" s="2644"/>
      <c r="F2" s="2644"/>
      <c r="G2" s="2644"/>
      <c r="H2" s="2644"/>
      <c r="I2" s="2644"/>
      <c r="J2" s="2644"/>
      <c r="K2" s="2644"/>
      <c r="L2" s="2644"/>
      <c r="M2" s="2644"/>
    </row>
    <row r="3" spans="1:13" ht="16.5" thickBot="1">
      <c r="A3" s="797"/>
      <c r="B3" s="797"/>
      <c r="C3" s="797"/>
      <c r="D3" s="797"/>
      <c r="E3" s="797"/>
      <c r="F3" s="797"/>
      <c r="G3" s="797"/>
      <c r="H3" s="797"/>
      <c r="I3" s="797"/>
      <c r="J3" s="2723"/>
      <c r="K3" s="2723"/>
      <c r="L3" s="2723" t="s">
        <v>52</v>
      </c>
      <c r="M3" s="2723"/>
    </row>
    <row r="4" spans="1:13" ht="21" customHeight="1" thickTop="1">
      <c r="A4" s="2724" t="s">
        <v>666</v>
      </c>
      <c r="B4" s="2725" t="s">
        <v>779</v>
      </c>
      <c r="C4" s="2726"/>
      <c r="D4" s="2726"/>
      <c r="E4" s="2726"/>
      <c r="F4" s="2726"/>
      <c r="G4" s="2727"/>
      <c r="H4" s="2726" t="s">
        <v>778</v>
      </c>
      <c r="I4" s="2726"/>
      <c r="J4" s="2726"/>
      <c r="K4" s="2726"/>
      <c r="L4" s="2726"/>
      <c r="M4" s="2728"/>
    </row>
    <row r="5" spans="1:13" ht="21" customHeight="1">
      <c r="A5" s="2655"/>
      <c r="B5" s="2729" t="s">
        <v>45</v>
      </c>
      <c r="C5" s="2730"/>
      <c r="D5" s="2729" t="s">
        <v>44</v>
      </c>
      <c r="E5" s="2730"/>
      <c r="F5" s="2731" t="s">
        <v>56</v>
      </c>
      <c r="G5" s="2730"/>
      <c r="H5" s="2732" t="s">
        <v>45</v>
      </c>
      <c r="I5" s="2732"/>
      <c r="J5" s="2733" t="s">
        <v>44</v>
      </c>
      <c r="K5" s="2734"/>
      <c r="L5" s="2733" t="s">
        <v>56</v>
      </c>
      <c r="M5" s="2735"/>
    </row>
    <row r="6" spans="1:13" ht="21" customHeight="1" thickBot="1">
      <c r="A6" s="2655"/>
      <c r="B6" s="792" t="s">
        <v>2</v>
      </c>
      <c r="C6" s="793" t="s">
        <v>777</v>
      </c>
      <c r="D6" s="796" t="s">
        <v>2</v>
      </c>
      <c r="E6" s="793" t="s">
        <v>777</v>
      </c>
      <c r="F6" s="793" t="s">
        <v>2</v>
      </c>
      <c r="G6" s="793" t="s">
        <v>777</v>
      </c>
      <c r="H6" s="795" t="s">
        <v>2</v>
      </c>
      <c r="I6" s="794" t="s">
        <v>777</v>
      </c>
      <c r="J6" s="792" t="s">
        <v>2</v>
      </c>
      <c r="K6" s="793" t="s">
        <v>777</v>
      </c>
      <c r="L6" s="792" t="s">
        <v>2</v>
      </c>
      <c r="M6" s="791" t="s">
        <v>777</v>
      </c>
    </row>
    <row r="7" spans="1:13" ht="21" customHeight="1">
      <c r="A7" s="790" t="s">
        <v>664</v>
      </c>
      <c r="B7" s="789">
        <v>35750</v>
      </c>
      <c r="C7" s="787">
        <v>0.28740629370629367</v>
      </c>
      <c r="D7" s="789">
        <v>67999</v>
      </c>
      <c r="E7" s="787">
        <v>1.8801234929925437</v>
      </c>
      <c r="F7" s="788">
        <v>146281</v>
      </c>
      <c r="G7" s="787">
        <v>1.1887814391479412</v>
      </c>
      <c r="H7" s="786">
        <v>7000</v>
      </c>
      <c r="I7" s="785">
        <v>3.5605727142857146</v>
      </c>
      <c r="J7" s="784">
        <v>5770</v>
      </c>
      <c r="K7" s="783">
        <v>4.3208799999999998</v>
      </c>
      <c r="L7" s="782">
        <v>13838</v>
      </c>
      <c r="M7" s="781">
        <v>3.9431285734932793</v>
      </c>
    </row>
    <row r="8" spans="1:13" ht="21" customHeight="1">
      <c r="A8" s="775" t="s">
        <v>663</v>
      </c>
      <c r="B8" s="774">
        <v>58180.9</v>
      </c>
      <c r="C8" s="773">
        <v>0.39290000000000003</v>
      </c>
      <c r="D8" s="774">
        <v>141080</v>
      </c>
      <c r="E8" s="773">
        <v>1.6778837822512049</v>
      </c>
      <c r="F8" s="772">
        <v>249587</v>
      </c>
      <c r="G8" s="773">
        <v>1.6882129461871012</v>
      </c>
      <c r="H8" s="780">
        <v>80</v>
      </c>
      <c r="I8" s="776">
        <v>4.25</v>
      </c>
      <c r="J8" s="677">
        <v>9640</v>
      </c>
      <c r="K8" s="769">
        <v>3.5541865145228209</v>
      </c>
      <c r="L8" s="678">
        <v>15538</v>
      </c>
      <c r="M8" s="767">
        <v>3.0541920839232852</v>
      </c>
    </row>
    <row r="9" spans="1:13" ht="21" customHeight="1">
      <c r="A9" s="775" t="s">
        <v>662</v>
      </c>
      <c r="B9" s="778">
        <v>108468.29</v>
      </c>
      <c r="C9" s="773">
        <v>1.1338999999999999</v>
      </c>
      <c r="D9" s="774">
        <v>127788</v>
      </c>
      <c r="E9" s="773">
        <v>1.8590500000000001</v>
      </c>
      <c r="F9" s="772">
        <v>187439</v>
      </c>
      <c r="G9" s="773">
        <v>4.6173710940626007</v>
      </c>
      <c r="H9" s="779">
        <v>0</v>
      </c>
      <c r="I9" s="776">
        <v>0</v>
      </c>
      <c r="J9" s="677">
        <v>17030</v>
      </c>
      <c r="K9" s="769">
        <v>3.4184600000000001</v>
      </c>
      <c r="L9" s="678">
        <v>14501</v>
      </c>
      <c r="M9" s="767">
        <v>3.9675972553616994</v>
      </c>
    </row>
    <row r="10" spans="1:13" ht="21" customHeight="1">
      <c r="A10" s="775" t="s">
        <v>661</v>
      </c>
      <c r="B10" s="778">
        <v>118700.81</v>
      </c>
      <c r="C10" s="773">
        <v>2.6753</v>
      </c>
      <c r="D10" s="774">
        <v>85040</v>
      </c>
      <c r="E10" s="773">
        <v>1.6787000000000001</v>
      </c>
      <c r="F10" s="772">
        <v>113715</v>
      </c>
      <c r="G10" s="773">
        <v>2.589154460713186</v>
      </c>
      <c r="H10" s="779">
        <v>100</v>
      </c>
      <c r="I10" s="776">
        <v>3.5</v>
      </c>
      <c r="J10" s="677">
        <v>16245</v>
      </c>
      <c r="K10" s="769">
        <v>3.7641</v>
      </c>
      <c r="L10" s="678">
        <v>14350</v>
      </c>
      <c r="M10" s="767">
        <v>4.0159335191637631</v>
      </c>
    </row>
    <row r="11" spans="1:13" ht="21" customHeight="1">
      <c r="A11" s="775" t="s">
        <v>660</v>
      </c>
      <c r="B11" s="778">
        <v>122227.5</v>
      </c>
      <c r="C11" s="773">
        <v>4.8301971251968672</v>
      </c>
      <c r="D11" s="774">
        <v>118860</v>
      </c>
      <c r="E11" s="773">
        <v>1.1969024903247523</v>
      </c>
      <c r="F11" s="772">
        <v>100867</v>
      </c>
      <c r="G11" s="773">
        <v>0.78108827465870911</v>
      </c>
      <c r="H11" s="777">
        <v>0.9</v>
      </c>
      <c r="I11" s="776">
        <v>1.2</v>
      </c>
      <c r="J11" s="677">
        <v>19015</v>
      </c>
      <c r="K11" s="769">
        <v>3.1235377859584537</v>
      </c>
      <c r="L11" s="678">
        <v>15932</v>
      </c>
      <c r="M11" s="767">
        <v>3.1731579337183025</v>
      </c>
    </row>
    <row r="12" spans="1:13" ht="21" customHeight="1">
      <c r="A12" s="775" t="s">
        <v>659</v>
      </c>
      <c r="B12" s="778">
        <v>141951.71</v>
      </c>
      <c r="C12" s="773">
        <v>4.4027000000000003</v>
      </c>
      <c r="D12" s="774">
        <v>150727</v>
      </c>
      <c r="E12" s="773">
        <v>2.839016408473598</v>
      </c>
      <c r="F12" s="772"/>
      <c r="G12" s="773"/>
      <c r="H12" s="777">
        <v>2450</v>
      </c>
      <c r="I12" s="776">
        <v>5.1094999999999997</v>
      </c>
      <c r="J12" s="677">
        <v>35749</v>
      </c>
      <c r="K12" s="769">
        <v>3.3509934767406069</v>
      </c>
      <c r="L12" s="678"/>
      <c r="M12" s="767"/>
    </row>
    <row r="13" spans="1:13" ht="21" customHeight="1">
      <c r="A13" s="775" t="s">
        <v>658</v>
      </c>
      <c r="B13" s="778">
        <v>108882</v>
      </c>
      <c r="C13" s="773">
        <v>4.3061999999999996</v>
      </c>
      <c r="D13" s="774">
        <v>150609</v>
      </c>
      <c r="E13" s="773">
        <v>5.7944945932845968</v>
      </c>
      <c r="F13" s="772"/>
      <c r="G13" s="773"/>
      <c r="H13" s="777">
        <v>4750</v>
      </c>
      <c r="I13" s="776">
        <v>5.3541999999999996</v>
      </c>
      <c r="J13" s="770">
        <v>22586</v>
      </c>
      <c r="K13" s="769">
        <v>4.4791172983263969</v>
      </c>
      <c r="L13" s="768"/>
      <c r="M13" s="767"/>
    </row>
    <row r="14" spans="1:13" ht="21" customHeight="1">
      <c r="A14" s="775" t="s">
        <v>657</v>
      </c>
      <c r="B14" s="774">
        <v>97952</v>
      </c>
      <c r="C14" s="773">
        <v>4.8701999999999996</v>
      </c>
      <c r="D14" s="774">
        <v>149172</v>
      </c>
      <c r="E14" s="773">
        <v>5.1543338669455387</v>
      </c>
      <c r="F14" s="772"/>
      <c r="G14" s="773"/>
      <c r="H14" s="777">
        <v>4820</v>
      </c>
      <c r="I14" s="776">
        <v>5.7742000000000004</v>
      </c>
      <c r="J14" s="770">
        <v>16557</v>
      </c>
      <c r="K14" s="769">
        <v>4.8974732741438665</v>
      </c>
      <c r="L14" s="768"/>
      <c r="M14" s="767"/>
    </row>
    <row r="15" spans="1:13" ht="21" customHeight="1">
      <c r="A15" s="775" t="s">
        <v>656</v>
      </c>
      <c r="B15" s="774">
        <v>90757</v>
      </c>
      <c r="C15" s="773">
        <v>4.1199000000000003</v>
      </c>
      <c r="D15" s="774">
        <v>159520</v>
      </c>
      <c r="E15" s="773">
        <v>5.2796798269809431</v>
      </c>
      <c r="F15" s="772"/>
      <c r="G15" s="773"/>
      <c r="H15" s="772">
        <v>8210</v>
      </c>
      <c r="I15" s="771">
        <v>5.7297000000000002</v>
      </c>
      <c r="J15" s="770">
        <v>17229</v>
      </c>
      <c r="K15" s="769">
        <v>5.061133472633351</v>
      </c>
      <c r="L15" s="768"/>
      <c r="M15" s="767"/>
    </row>
    <row r="16" spans="1:13" ht="21" customHeight="1">
      <c r="A16" s="775" t="s">
        <v>655</v>
      </c>
      <c r="B16" s="774">
        <v>89462</v>
      </c>
      <c r="C16" s="773">
        <v>4.5331224005723101</v>
      </c>
      <c r="D16" s="774">
        <v>173950</v>
      </c>
      <c r="E16" s="773">
        <v>6.1207865018683529</v>
      </c>
      <c r="F16" s="772"/>
      <c r="G16" s="773"/>
      <c r="H16" s="772">
        <v>7100</v>
      </c>
      <c r="I16" s="771">
        <v>5.8808640845070421</v>
      </c>
      <c r="J16" s="770">
        <v>14839</v>
      </c>
      <c r="K16" s="769">
        <v>5.6559489723027161</v>
      </c>
      <c r="L16" s="768"/>
      <c r="M16" s="767"/>
    </row>
    <row r="17" spans="1:13" ht="21" customHeight="1">
      <c r="A17" s="775" t="s">
        <v>654</v>
      </c>
      <c r="B17" s="774">
        <v>110063</v>
      </c>
      <c r="C17" s="773">
        <v>4.1825550203065518</v>
      </c>
      <c r="D17" s="774">
        <v>229901</v>
      </c>
      <c r="E17" s="773">
        <v>6.9056876664303326</v>
      </c>
      <c r="F17" s="772"/>
      <c r="G17" s="773"/>
      <c r="H17" s="772">
        <v>8770</v>
      </c>
      <c r="I17" s="771">
        <v>5.6951330672748011</v>
      </c>
      <c r="J17" s="770">
        <v>20188</v>
      </c>
      <c r="K17" s="769">
        <v>6.8134660491381025</v>
      </c>
      <c r="L17" s="768"/>
      <c r="M17" s="767"/>
    </row>
    <row r="18" spans="1:13" ht="21" customHeight="1" thickBot="1">
      <c r="A18" s="766" t="s">
        <v>653</v>
      </c>
      <c r="B18" s="765">
        <v>78919</v>
      </c>
      <c r="C18" s="764">
        <v>2.9625572473041983</v>
      </c>
      <c r="D18" s="765">
        <v>220462</v>
      </c>
      <c r="E18" s="764">
        <v>4.5187192718019418</v>
      </c>
      <c r="F18" s="763"/>
      <c r="G18" s="764"/>
      <c r="H18" s="763">
        <v>6150</v>
      </c>
      <c r="I18" s="762">
        <v>5.4048780487804882</v>
      </c>
      <c r="J18" s="761">
        <v>14705</v>
      </c>
      <c r="K18" s="760">
        <v>6.2422663719823195</v>
      </c>
      <c r="L18" s="759"/>
      <c r="M18" s="758"/>
    </row>
    <row r="19" spans="1:13" ht="21" customHeight="1" thickBot="1">
      <c r="A19" s="757" t="s">
        <v>406</v>
      </c>
      <c r="B19" s="756">
        <f>SUM(B7:B18)</f>
        <v>1161314.21</v>
      </c>
      <c r="C19" s="755">
        <v>3.54</v>
      </c>
      <c r="D19" s="752">
        <f>SUM(D7:D18)</f>
        <v>1775108</v>
      </c>
      <c r="E19" s="751">
        <v>4.1954698276949909</v>
      </c>
      <c r="F19" s="750">
        <f>SUM(F7:F18)</f>
        <v>797889</v>
      </c>
      <c r="G19" s="751"/>
      <c r="H19" s="754">
        <f>SUM(H7:H18)</f>
        <v>49430.9</v>
      </c>
      <c r="I19" s="753">
        <v>5.33</v>
      </c>
      <c r="J19" s="752">
        <f>SUM(J7:J18)</f>
        <v>209553</v>
      </c>
      <c r="K19" s="751">
        <v>4.4879776815411851</v>
      </c>
      <c r="L19" s="750">
        <f>SUM(L7:L18)</f>
        <v>74159</v>
      </c>
      <c r="M19" s="749"/>
    </row>
    <row r="20" spans="1:13" ht="16.5" thickTop="1">
      <c r="A20" s="2722" t="s">
        <v>776</v>
      </c>
      <c r="B20" s="2722"/>
      <c r="C20" s="2722"/>
      <c r="D20" s="2722"/>
      <c r="E20" s="2722"/>
      <c r="F20" s="2722"/>
      <c r="G20" s="2722"/>
      <c r="H20" s="2722"/>
      <c r="I20" s="2722"/>
      <c r="J20" s="2722"/>
      <c r="K20" s="2722"/>
      <c r="L20" s="2722"/>
      <c r="M20" s="2722"/>
    </row>
    <row r="21" spans="1:13">
      <c r="A21" s="748"/>
    </row>
    <row r="25" spans="1:13">
      <c r="B25" s="747"/>
    </row>
    <row r="34" spans="4:8">
      <c r="D34" s="746"/>
    </row>
    <row r="35" spans="4:8">
      <c r="D35" s="746"/>
      <c r="H35" s="746"/>
    </row>
    <row r="36" spans="4:8">
      <c r="D36" s="746"/>
      <c r="H36" s="746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96" zoomScaleSheetLayoutView="96" workbookViewId="0">
      <selection activeCell="E8" sqref="E8"/>
    </sheetView>
  </sheetViews>
  <sheetFormatPr defaultRowHeight="15.75"/>
  <cols>
    <col min="1" max="1" width="9.140625" style="848"/>
    <col min="2" max="2" width="21.28515625" style="848" customWidth="1"/>
    <col min="3" max="5" width="11" style="798" customWidth="1"/>
    <col min="6" max="7" width="10.7109375" style="798" customWidth="1"/>
    <col min="8" max="8" width="11.7109375" style="798" customWidth="1"/>
    <col min="9" max="9" width="10.7109375" style="798" customWidth="1"/>
    <col min="10" max="10" width="11.28515625" style="798" customWidth="1"/>
    <col min="11" max="11" width="11.42578125" style="798" customWidth="1"/>
    <col min="12" max="12" width="12.7109375" style="798" bestFit="1" customWidth="1"/>
    <col min="13" max="257" width="9.140625" style="798"/>
    <col min="258" max="258" width="16.140625" style="798" bestFit="1" customWidth="1"/>
    <col min="259" max="261" width="11" style="798" customWidth="1"/>
    <col min="262" max="263" width="10.7109375" style="798" customWidth="1"/>
    <col min="264" max="264" width="11.7109375" style="798" customWidth="1"/>
    <col min="265" max="265" width="10.7109375" style="798" customWidth="1"/>
    <col min="266" max="266" width="11.28515625" style="798" customWidth="1"/>
    <col min="267" max="267" width="11.42578125" style="798" customWidth="1"/>
    <col min="268" max="268" width="12.42578125" style="798" customWidth="1"/>
    <col min="269" max="513" width="9.140625" style="798"/>
    <col min="514" max="514" width="16.140625" style="798" bestFit="1" customWidth="1"/>
    <col min="515" max="517" width="11" style="798" customWidth="1"/>
    <col min="518" max="519" width="10.7109375" style="798" customWidth="1"/>
    <col min="520" max="520" width="11.7109375" style="798" customWidth="1"/>
    <col min="521" max="521" width="10.7109375" style="798" customWidth="1"/>
    <col min="522" max="522" width="11.28515625" style="798" customWidth="1"/>
    <col min="523" max="523" width="11.42578125" style="798" customWidth="1"/>
    <col min="524" max="524" width="12.42578125" style="798" customWidth="1"/>
    <col min="525" max="769" width="9.140625" style="798"/>
    <col min="770" max="770" width="16.140625" style="798" bestFit="1" customWidth="1"/>
    <col min="771" max="773" width="11" style="798" customWidth="1"/>
    <col min="774" max="775" width="10.7109375" style="798" customWidth="1"/>
    <col min="776" max="776" width="11.7109375" style="798" customWidth="1"/>
    <col min="777" max="777" width="10.7109375" style="798" customWidth="1"/>
    <col min="778" max="778" width="11.28515625" style="798" customWidth="1"/>
    <col min="779" max="779" width="11.42578125" style="798" customWidth="1"/>
    <col min="780" max="780" width="12.42578125" style="798" customWidth="1"/>
    <col min="781" max="1025" width="9.140625" style="798"/>
    <col min="1026" max="1026" width="16.140625" style="798" bestFit="1" customWidth="1"/>
    <col min="1027" max="1029" width="11" style="798" customWidth="1"/>
    <col min="1030" max="1031" width="10.7109375" style="798" customWidth="1"/>
    <col min="1032" max="1032" width="11.7109375" style="798" customWidth="1"/>
    <col min="1033" max="1033" width="10.7109375" style="798" customWidth="1"/>
    <col min="1034" max="1034" width="11.28515625" style="798" customWidth="1"/>
    <col min="1035" max="1035" width="11.42578125" style="798" customWidth="1"/>
    <col min="1036" max="1036" width="12.42578125" style="798" customWidth="1"/>
    <col min="1037" max="1281" width="9.140625" style="798"/>
    <col min="1282" max="1282" width="16.140625" style="798" bestFit="1" customWidth="1"/>
    <col min="1283" max="1285" width="11" style="798" customWidth="1"/>
    <col min="1286" max="1287" width="10.7109375" style="798" customWidth="1"/>
    <col min="1288" max="1288" width="11.7109375" style="798" customWidth="1"/>
    <col min="1289" max="1289" width="10.7109375" style="798" customWidth="1"/>
    <col min="1290" max="1290" width="11.28515625" style="798" customWidth="1"/>
    <col min="1291" max="1291" width="11.42578125" style="798" customWidth="1"/>
    <col min="1292" max="1292" width="12.42578125" style="798" customWidth="1"/>
    <col min="1293" max="1537" width="9.140625" style="798"/>
    <col min="1538" max="1538" width="16.140625" style="798" bestFit="1" customWidth="1"/>
    <col min="1539" max="1541" width="11" style="798" customWidth="1"/>
    <col min="1542" max="1543" width="10.7109375" style="798" customWidth="1"/>
    <col min="1544" max="1544" width="11.7109375" style="798" customWidth="1"/>
    <col min="1545" max="1545" width="10.7109375" style="798" customWidth="1"/>
    <col min="1546" max="1546" width="11.28515625" style="798" customWidth="1"/>
    <col min="1547" max="1547" width="11.42578125" style="798" customWidth="1"/>
    <col min="1548" max="1548" width="12.42578125" style="798" customWidth="1"/>
    <col min="1549" max="1793" width="9.140625" style="798"/>
    <col min="1794" max="1794" width="16.140625" style="798" bestFit="1" customWidth="1"/>
    <col min="1795" max="1797" width="11" style="798" customWidth="1"/>
    <col min="1798" max="1799" width="10.7109375" style="798" customWidth="1"/>
    <col min="1800" max="1800" width="11.7109375" style="798" customWidth="1"/>
    <col min="1801" max="1801" width="10.7109375" style="798" customWidth="1"/>
    <col min="1802" max="1802" width="11.28515625" style="798" customWidth="1"/>
    <col min="1803" max="1803" width="11.42578125" style="798" customWidth="1"/>
    <col min="1804" max="1804" width="12.42578125" style="798" customWidth="1"/>
    <col min="1805" max="2049" width="9.140625" style="798"/>
    <col min="2050" max="2050" width="16.140625" style="798" bestFit="1" customWidth="1"/>
    <col min="2051" max="2053" width="11" style="798" customWidth="1"/>
    <col min="2054" max="2055" width="10.7109375" style="798" customWidth="1"/>
    <col min="2056" max="2056" width="11.7109375" style="798" customWidth="1"/>
    <col min="2057" max="2057" width="10.7109375" style="798" customWidth="1"/>
    <col min="2058" max="2058" width="11.28515625" style="798" customWidth="1"/>
    <col min="2059" max="2059" width="11.42578125" style="798" customWidth="1"/>
    <col min="2060" max="2060" width="12.42578125" style="798" customWidth="1"/>
    <col min="2061" max="2305" width="9.140625" style="798"/>
    <col min="2306" max="2306" width="16.140625" style="798" bestFit="1" customWidth="1"/>
    <col min="2307" max="2309" width="11" style="798" customWidth="1"/>
    <col min="2310" max="2311" width="10.7109375" style="798" customWidth="1"/>
    <col min="2312" max="2312" width="11.7109375" style="798" customWidth="1"/>
    <col min="2313" max="2313" width="10.7109375" style="798" customWidth="1"/>
    <col min="2314" max="2314" width="11.28515625" style="798" customWidth="1"/>
    <col min="2315" max="2315" width="11.42578125" style="798" customWidth="1"/>
    <col min="2316" max="2316" width="12.42578125" style="798" customWidth="1"/>
    <col min="2317" max="2561" width="9.140625" style="798"/>
    <col min="2562" max="2562" width="16.140625" style="798" bestFit="1" customWidth="1"/>
    <col min="2563" max="2565" width="11" style="798" customWidth="1"/>
    <col min="2566" max="2567" width="10.7109375" style="798" customWidth="1"/>
    <col min="2568" max="2568" width="11.7109375" style="798" customWidth="1"/>
    <col min="2569" max="2569" width="10.7109375" style="798" customWidth="1"/>
    <col min="2570" max="2570" width="11.28515625" style="798" customWidth="1"/>
    <col min="2571" max="2571" width="11.42578125" style="798" customWidth="1"/>
    <col min="2572" max="2572" width="12.42578125" style="798" customWidth="1"/>
    <col min="2573" max="2817" width="9.140625" style="798"/>
    <col min="2818" max="2818" width="16.140625" style="798" bestFit="1" customWidth="1"/>
    <col min="2819" max="2821" width="11" style="798" customWidth="1"/>
    <col min="2822" max="2823" width="10.7109375" style="798" customWidth="1"/>
    <col min="2824" max="2824" width="11.7109375" style="798" customWidth="1"/>
    <col min="2825" max="2825" width="10.7109375" style="798" customWidth="1"/>
    <col min="2826" max="2826" width="11.28515625" style="798" customWidth="1"/>
    <col min="2827" max="2827" width="11.42578125" style="798" customWidth="1"/>
    <col min="2828" max="2828" width="12.42578125" style="798" customWidth="1"/>
    <col min="2829" max="3073" width="9.140625" style="798"/>
    <col min="3074" max="3074" width="16.140625" style="798" bestFit="1" customWidth="1"/>
    <col min="3075" max="3077" width="11" style="798" customWidth="1"/>
    <col min="3078" max="3079" width="10.7109375" style="798" customWidth="1"/>
    <col min="3080" max="3080" width="11.7109375" style="798" customWidth="1"/>
    <col min="3081" max="3081" width="10.7109375" style="798" customWidth="1"/>
    <col min="3082" max="3082" width="11.28515625" style="798" customWidth="1"/>
    <col min="3083" max="3083" width="11.42578125" style="798" customWidth="1"/>
    <col min="3084" max="3084" width="12.42578125" style="798" customWidth="1"/>
    <col min="3085" max="3329" width="9.140625" style="798"/>
    <col min="3330" max="3330" width="16.140625" style="798" bestFit="1" customWidth="1"/>
    <col min="3331" max="3333" width="11" style="798" customWidth="1"/>
    <col min="3334" max="3335" width="10.7109375" style="798" customWidth="1"/>
    <col min="3336" max="3336" width="11.7109375" style="798" customWidth="1"/>
    <col min="3337" max="3337" width="10.7109375" style="798" customWidth="1"/>
    <col min="3338" max="3338" width="11.28515625" style="798" customWidth="1"/>
    <col min="3339" max="3339" width="11.42578125" style="798" customWidth="1"/>
    <col min="3340" max="3340" width="12.42578125" style="798" customWidth="1"/>
    <col min="3341" max="3585" width="9.140625" style="798"/>
    <col min="3586" max="3586" width="16.140625" style="798" bestFit="1" customWidth="1"/>
    <col min="3587" max="3589" width="11" style="798" customWidth="1"/>
    <col min="3590" max="3591" width="10.7109375" style="798" customWidth="1"/>
    <col min="3592" max="3592" width="11.7109375" style="798" customWidth="1"/>
    <col min="3593" max="3593" width="10.7109375" style="798" customWidth="1"/>
    <col min="3594" max="3594" width="11.28515625" style="798" customWidth="1"/>
    <col min="3595" max="3595" width="11.42578125" style="798" customWidth="1"/>
    <col min="3596" max="3596" width="12.42578125" style="798" customWidth="1"/>
    <col min="3597" max="3841" width="9.140625" style="798"/>
    <col min="3842" max="3842" width="16.140625" style="798" bestFit="1" customWidth="1"/>
    <col min="3843" max="3845" width="11" style="798" customWidth="1"/>
    <col min="3846" max="3847" width="10.7109375" style="798" customWidth="1"/>
    <col min="3848" max="3848" width="11.7109375" style="798" customWidth="1"/>
    <col min="3849" max="3849" width="10.7109375" style="798" customWidth="1"/>
    <col min="3850" max="3850" width="11.28515625" style="798" customWidth="1"/>
    <col min="3851" max="3851" width="11.42578125" style="798" customWidth="1"/>
    <col min="3852" max="3852" width="12.42578125" style="798" customWidth="1"/>
    <col min="3853" max="4097" width="9.140625" style="798"/>
    <col min="4098" max="4098" width="16.140625" style="798" bestFit="1" customWidth="1"/>
    <col min="4099" max="4101" width="11" style="798" customWidth="1"/>
    <col min="4102" max="4103" width="10.7109375" style="798" customWidth="1"/>
    <col min="4104" max="4104" width="11.7109375" style="798" customWidth="1"/>
    <col min="4105" max="4105" width="10.7109375" style="798" customWidth="1"/>
    <col min="4106" max="4106" width="11.28515625" style="798" customWidth="1"/>
    <col min="4107" max="4107" width="11.42578125" style="798" customWidth="1"/>
    <col min="4108" max="4108" width="12.42578125" style="798" customWidth="1"/>
    <col min="4109" max="4353" width="9.140625" style="798"/>
    <col min="4354" max="4354" width="16.140625" style="798" bestFit="1" customWidth="1"/>
    <col min="4355" max="4357" width="11" style="798" customWidth="1"/>
    <col min="4358" max="4359" width="10.7109375" style="798" customWidth="1"/>
    <col min="4360" max="4360" width="11.7109375" style="798" customWidth="1"/>
    <col min="4361" max="4361" width="10.7109375" style="798" customWidth="1"/>
    <col min="4362" max="4362" width="11.28515625" style="798" customWidth="1"/>
    <col min="4363" max="4363" width="11.42578125" style="798" customWidth="1"/>
    <col min="4364" max="4364" width="12.42578125" style="798" customWidth="1"/>
    <col min="4365" max="4609" width="9.140625" style="798"/>
    <col min="4610" max="4610" width="16.140625" style="798" bestFit="1" customWidth="1"/>
    <col min="4611" max="4613" width="11" style="798" customWidth="1"/>
    <col min="4614" max="4615" width="10.7109375" style="798" customWidth="1"/>
    <col min="4616" max="4616" width="11.7109375" style="798" customWidth="1"/>
    <col min="4617" max="4617" width="10.7109375" style="798" customWidth="1"/>
    <col min="4618" max="4618" width="11.28515625" style="798" customWidth="1"/>
    <col min="4619" max="4619" width="11.42578125" style="798" customWidth="1"/>
    <col min="4620" max="4620" width="12.42578125" style="798" customWidth="1"/>
    <col min="4621" max="4865" width="9.140625" style="798"/>
    <col min="4866" max="4866" width="16.140625" style="798" bestFit="1" customWidth="1"/>
    <col min="4867" max="4869" width="11" style="798" customWidth="1"/>
    <col min="4870" max="4871" width="10.7109375" style="798" customWidth="1"/>
    <col min="4872" max="4872" width="11.7109375" style="798" customWidth="1"/>
    <col min="4873" max="4873" width="10.7109375" style="798" customWidth="1"/>
    <col min="4874" max="4874" width="11.28515625" style="798" customWidth="1"/>
    <col min="4875" max="4875" width="11.42578125" style="798" customWidth="1"/>
    <col min="4876" max="4876" width="12.42578125" style="798" customWidth="1"/>
    <col min="4877" max="5121" width="9.140625" style="798"/>
    <col min="5122" max="5122" width="16.140625" style="798" bestFit="1" customWidth="1"/>
    <col min="5123" max="5125" width="11" style="798" customWidth="1"/>
    <col min="5126" max="5127" width="10.7109375" style="798" customWidth="1"/>
    <col min="5128" max="5128" width="11.7109375" style="798" customWidth="1"/>
    <col min="5129" max="5129" width="10.7109375" style="798" customWidth="1"/>
    <col min="5130" max="5130" width="11.28515625" style="798" customWidth="1"/>
    <col min="5131" max="5131" width="11.42578125" style="798" customWidth="1"/>
    <col min="5132" max="5132" width="12.42578125" style="798" customWidth="1"/>
    <col min="5133" max="5377" width="9.140625" style="798"/>
    <col min="5378" max="5378" width="16.140625" style="798" bestFit="1" customWidth="1"/>
    <col min="5379" max="5381" width="11" style="798" customWidth="1"/>
    <col min="5382" max="5383" width="10.7109375" style="798" customWidth="1"/>
    <col min="5384" max="5384" width="11.7109375" style="798" customWidth="1"/>
    <col min="5385" max="5385" width="10.7109375" style="798" customWidth="1"/>
    <col min="5386" max="5386" width="11.28515625" style="798" customWidth="1"/>
    <col min="5387" max="5387" width="11.42578125" style="798" customWidth="1"/>
    <col min="5388" max="5388" width="12.42578125" style="798" customWidth="1"/>
    <col min="5389" max="5633" width="9.140625" style="798"/>
    <col min="5634" max="5634" width="16.140625" style="798" bestFit="1" customWidth="1"/>
    <col min="5635" max="5637" width="11" style="798" customWidth="1"/>
    <col min="5638" max="5639" width="10.7109375" style="798" customWidth="1"/>
    <col min="5640" max="5640" width="11.7109375" style="798" customWidth="1"/>
    <col min="5641" max="5641" width="10.7109375" style="798" customWidth="1"/>
    <col min="5642" max="5642" width="11.28515625" style="798" customWidth="1"/>
    <col min="5643" max="5643" width="11.42578125" style="798" customWidth="1"/>
    <col min="5644" max="5644" width="12.42578125" style="798" customWidth="1"/>
    <col min="5645" max="5889" width="9.140625" style="798"/>
    <col min="5890" max="5890" width="16.140625" style="798" bestFit="1" customWidth="1"/>
    <col min="5891" max="5893" width="11" style="798" customWidth="1"/>
    <col min="5894" max="5895" width="10.7109375" style="798" customWidth="1"/>
    <col min="5896" max="5896" width="11.7109375" style="798" customWidth="1"/>
    <col min="5897" max="5897" width="10.7109375" style="798" customWidth="1"/>
    <col min="5898" max="5898" width="11.28515625" style="798" customWidth="1"/>
    <col min="5899" max="5899" width="11.42578125" style="798" customWidth="1"/>
    <col min="5900" max="5900" width="12.42578125" style="798" customWidth="1"/>
    <col min="5901" max="6145" width="9.140625" style="798"/>
    <col min="6146" max="6146" width="16.140625" style="798" bestFit="1" customWidth="1"/>
    <col min="6147" max="6149" width="11" style="798" customWidth="1"/>
    <col min="6150" max="6151" width="10.7109375" style="798" customWidth="1"/>
    <col min="6152" max="6152" width="11.7109375" style="798" customWidth="1"/>
    <col min="6153" max="6153" width="10.7109375" style="798" customWidth="1"/>
    <col min="6154" max="6154" width="11.28515625" style="798" customWidth="1"/>
    <col min="6155" max="6155" width="11.42578125" style="798" customWidth="1"/>
    <col min="6156" max="6156" width="12.42578125" style="798" customWidth="1"/>
    <col min="6157" max="6401" width="9.140625" style="798"/>
    <col min="6402" max="6402" width="16.140625" style="798" bestFit="1" customWidth="1"/>
    <col min="6403" max="6405" width="11" style="798" customWidth="1"/>
    <col min="6406" max="6407" width="10.7109375" style="798" customWidth="1"/>
    <col min="6408" max="6408" width="11.7109375" style="798" customWidth="1"/>
    <col min="6409" max="6409" width="10.7109375" style="798" customWidth="1"/>
    <col min="6410" max="6410" width="11.28515625" style="798" customWidth="1"/>
    <col min="6411" max="6411" width="11.42578125" style="798" customWidth="1"/>
    <col min="6412" max="6412" width="12.42578125" style="798" customWidth="1"/>
    <col min="6413" max="6657" width="9.140625" style="798"/>
    <col min="6658" max="6658" width="16.140625" style="798" bestFit="1" customWidth="1"/>
    <col min="6659" max="6661" width="11" style="798" customWidth="1"/>
    <col min="6662" max="6663" width="10.7109375" style="798" customWidth="1"/>
    <col min="6664" max="6664" width="11.7109375" style="798" customWidth="1"/>
    <col min="6665" max="6665" width="10.7109375" style="798" customWidth="1"/>
    <col min="6666" max="6666" width="11.28515625" style="798" customWidth="1"/>
    <col min="6667" max="6667" width="11.42578125" style="798" customWidth="1"/>
    <col min="6668" max="6668" width="12.42578125" style="798" customWidth="1"/>
    <col min="6669" max="6913" width="9.140625" style="798"/>
    <col min="6914" max="6914" width="16.140625" style="798" bestFit="1" customWidth="1"/>
    <col min="6915" max="6917" width="11" style="798" customWidth="1"/>
    <col min="6918" max="6919" width="10.7109375" style="798" customWidth="1"/>
    <col min="6920" max="6920" width="11.7109375" style="798" customWidth="1"/>
    <col min="6921" max="6921" width="10.7109375" style="798" customWidth="1"/>
    <col min="6922" max="6922" width="11.28515625" style="798" customWidth="1"/>
    <col min="6923" max="6923" width="11.42578125" style="798" customWidth="1"/>
    <col min="6924" max="6924" width="12.42578125" style="798" customWidth="1"/>
    <col min="6925" max="7169" width="9.140625" style="798"/>
    <col min="7170" max="7170" width="16.140625" style="798" bestFit="1" customWidth="1"/>
    <col min="7171" max="7173" width="11" style="798" customWidth="1"/>
    <col min="7174" max="7175" width="10.7109375" style="798" customWidth="1"/>
    <col min="7176" max="7176" width="11.7109375" style="798" customWidth="1"/>
    <col min="7177" max="7177" width="10.7109375" style="798" customWidth="1"/>
    <col min="7178" max="7178" width="11.28515625" style="798" customWidth="1"/>
    <col min="7179" max="7179" width="11.42578125" style="798" customWidth="1"/>
    <col min="7180" max="7180" width="12.42578125" style="798" customWidth="1"/>
    <col min="7181" max="7425" width="9.140625" style="798"/>
    <col min="7426" max="7426" width="16.140625" style="798" bestFit="1" customWidth="1"/>
    <col min="7427" max="7429" width="11" style="798" customWidth="1"/>
    <col min="7430" max="7431" width="10.7109375" style="798" customWidth="1"/>
    <col min="7432" max="7432" width="11.7109375" style="798" customWidth="1"/>
    <col min="7433" max="7433" width="10.7109375" style="798" customWidth="1"/>
    <col min="7434" max="7434" width="11.28515625" style="798" customWidth="1"/>
    <col min="7435" max="7435" width="11.42578125" style="798" customWidth="1"/>
    <col min="7436" max="7436" width="12.42578125" style="798" customWidth="1"/>
    <col min="7437" max="7681" width="9.140625" style="798"/>
    <col min="7682" max="7682" width="16.140625" style="798" bestFit="1" customWidth="1"/>
    <col min="7683" max="7685" width="11" style="798" customWidth="1"/>
    <col min="7686" max="7687" width="10.7109375" style="798" customWidth="1"/>
    <col min="7688" max="7688" width="11.7109375" style="798" customWidth="1"/>
    <col min="7689" max="7689" width="10.7109375" style="798" customWidth="1"/>
    <col min="7690" max="7690" width="11.28515625" style="798" customWidth="1"/>
    <col min="7691" max="7691" width="11.42578125" style="798" customWidth="1"/>
    <col min="7692" max="7692" width="12.42578125" style="798" customWidth="1"/>
    <col min="7693" max="7937" width="9.140625" style="798"/>
    <col min="7938" max="7938" width="16.140625" style="798" bestFit="1" customWidth="1"/>
    <col min="7939" max="7941" width="11" style="798" customWidth="1"/>
    <col min="7942" max="7943" width="10.7109375" style="798" customWidth="1"/>
    <col min="7944" max="7944" width="11.7109375" style="798" customWidth="1"/>
    <col min="7945" max="7945" width="10.7109375" style="798" customWidth="1"/>
    <col min="7946" max="7946" width="11.28515625" style="798" customWidth="1"/>
    <col min="7947" max="7947" width="11.42578125" style="798" customWidth="1"/>
    <col min="7948" max="7948" width="12.42578125" style="798" customWidth="1"/>
    <col min="7949" max="8193" width="9.140625" style="798"/>
    <col min="8194" max="8194" width="16.140625" style="798" bestFit="1" customWidth="1"/>
    <col min="8195" max="8197" width="11" style="798" customWidth="1"/>
    <col min="8198" max="8199" width="10.7109375" style="798" customWidth="1"/>
    <col min="8200" max="8200" width="11.7109375" style="798" customWidth="1"/>
    <col min="8201" max="8201" width="10.7109375" style="798" customWidth="1"/>
    <col min="8202" max="8202" width="11.28515625" style="798" customWidth="1"/>
    <col min="8203" max="8203" width="11.42578125" style="798" customWidth="1"/>
    <col min="8204" max="8204" width="12.42578125" style="798" customWidth="1"/>
    <col min="8205" max="8449" width="9.140625" style="798"/>
    <col min="8450" max="8450" width="16.140625" style="798" bestFit="1" customWidth="1"/>
    <col min="8451" max="8453" width="11" style="798" customWidth="1"/>
    <col min="8454" max="8455" width="10.7109375" style="798" customWidth="1"/>
    <col min="8456" max="8456" width="11.7109375" style="798" customWidth="1"/>
    <col min="8457" max="8457" width="10.7109375" style="798" customWidth="1"/>
    <col min="8458" max="8458" width="11.28515625" style="798" customWidth="1"/>
    <col min="8459" max="8459" width="11.42578125" style="798" customWidth="1"/>
    <col min="8460" max="8460" width="12.42578125" style="798" customWidth="1"/>
    <col min="8461" max="8705" width="9.140625" style="798"/>
    <col min="8706" max="8706" width="16.140625" style="798" bestFit="1" customWidth="1"/>
    <col min="8707" max="8709" width="11" style="798" customWidth="1"/>
    <col min="8710" max="8711" width="10.7109375" style="798" customWidth="1"/>
    <col min="8712" max="8712" width="11.7109375" style="798" customWidth="1"/>
    <col min="8713" max="8713" width="10.7109375" style="798" customWidth="1"/>
    <col min="8714" max="8714" width="11.28515625" style="798" customWidth="1"/>
    <col min="8715" max="8715" width="11.42578125" style="798" customWidth="1"/>
    <col min="8716" max="8716" width="12.42578125" style="798" customWidth="1"/>
    <col min="8717" max="8961" width="9.140625" style="798"/>
    <col min="8962" max="8962" width="16.140625" style="798" bestFit="1" customWidth="1"/>
    <col min="8963" max="8965" width="11" style="798" customWidth="1"/>
    <col min="8966" max="8967" width="10.7109375" style="798" customWidth="1"/>
    <col min="8968" max="8968" width="11.7109375" style="798" customWidth="1"/>
    <col min="8969" max="8969" width="10.7109375" style="798" customWidth="1"/>
    <col min="8970" max="8970" width="11.28515625" style="798" customWidth="1"/>
    <col min="8971" max="8971" width="11.42578125" style="798" customWidth="1"/>
    <col min="8972" max="8972" width="12.42578125" style="798" customWidth="1"/>
    <col min="8973" max="9217" width="9.140625" style="798"/>
    <col min="9218" max="9218" width="16.140625" style="798" bestFit="1" customWidth="1"/>
    <col min="9219" max="9221" width="11" style="798" customWidth="1"/>
    <col min="9222" max="9223" width="10.7109375" style="798" customWidth="1"/>
    <col min="9224" max="9224" width="11.7109375" style="798" customWidth="1"/>
    <col min="9225" max="9225" width="10.7109375" style="798" customWidth="1"/>
    <col min="9226" max="9226" width="11.28515625" style="798" customWidth="1"/>
    <col min="9227" max="9227" width="11.42578125" style="798" customWidth="1"/>
    <col min="9228" max="9228" width="12.42578125" style="798" customWidth="1"/>
    <col min="9229" max="9473" width="9.140625" style="798"/>
    <col min="9474" max="9474" width="16.140625" style="798" bestFit="1" customWidth="1"/>
    <col min="9475" max="9477" width="11" style="798" customWidth="1"/>
    <col min="9478" max="9479" width="10.7109375" style="798" customWidth="1"/>
    <col min="9480" max="9480" width="11.7109375" style="798" customWidth="1"/>
    <col min="9481" max="9481" width="10.7109375" style="798" customWidth="1"/>
    <col min="9482" max="9482" width="11.28515625" style="798" customWidth="1"/>
    <col min="9483" max="9483" width="11.42578125" style="798" customWidth="1"/>
    <col min="9484" max="9484" width="12.42578125" style="798" customWidth="1"/>
    <col min="9485" max="9729" width="9.140625" style="798"/>
    <col min="9730" max="9730" width="16.140625" style="798" bestFit="1" customWidth="1"/>
    <col min="9731" max="9733" width="11" style="798" customWidth="1"/>
    <col min="9734" max="9735" width="10.7109375" style="798" customWidth="1"/>
    <col min="9736" max="9736" width="11.7109375" style="798" customWidth="1"/>
    <col min="9737" max="9737" width="10.7109375" style="798" customWidth="1"/>
    <col min="9738" max="9738" width="11.28515625" style="798" customWidth="1"/>
    <col min="9739" max="9739" width="11.42578125" style="798" customWidth="1"/>
    <col min="9740" max="9740" width="12.42578125" style="798" customWidth="1"/>
    <col min="9741" max="9985" width="9.140625" style="798"/>
    <col min="9986" max="9986" width="16.140625" style="798" bestFit="1" customWidth="1"/>
    <col min="9987" max="9989" width="11" style="798" customWidth="1"/>
    <col min="9990" max="9991" width="10.7109375" style="798" customWidth="1"/>
    <col min="9992" max="9992" width="11.7109375" style="798" customWidth="1"/>
    <col min="9993" max="9993" width="10.7109375" style="798" customWidth="1"/>
    <col min="9994" max="9994" width="11.28515625" style="798" customWidth="1"/>
    <col min="9995" max="9995" width="11.42578125" style="798" customWidth="1"/>
    <col min="9996" max="9996" width="12.42578125" style="798" customWidth="1"/>
    <col min="9997" max="10241" width="9.140625" style="798"/>
    <col min="10242" max="10242" width="16.140625" style="798" bestFit="1" customWidth="1"/>
    <col min="10243" max="10245" width="11" style="798" customWidth="1"/>
    <col min="10246" max="10247" width="10.7109375" style="798" customWidth="1"/>
    <col min="10248" max="10248" width="11.7109375" style="798" customWidth="1"/>
    <col min="10249" max="10249" width="10.7109375" style="798" customWidth="1"/>
    <col min="10250" max="10250" width="11.28515625" style="798" customWidth="1"/>
    <col min="10251" max="10251" width="11.42578125" style="798" customWidth="1"/>
    <col min="10252" max="10252" width="12.42578125" style="798" customWidth="1"/>
    <col min="10253" max="10497" width="9.140625" style="798"/>
    <col min="10498" max="10498" width="16.140625" style="798" bestFit="1" customWidth="1"/>
    <col min="10499" max="10501" width="11" style="798" customWidth="1"/>
    <col min="10502" max="10503" width="10.7109375" style="798" customWidth="1"/>
    <col min="10504" max="10504" width="11.7109375" style="798" customWidth="1"/>
    <col min="10505" max="10505" width="10.7109375" style="798" customWidth="1"/>
    <col min="10506" max="10506" width="11.28515625" style="798" customWidth="1"/>
    <col min="10507" max="10507" width="11.42578125" style="798" customWidth="1"/>
    <col min="10508" max="10508" width="12.42578125" style="798" customWidth="1"/>
    <col min="10509" max="10753" width="9.140625" style="798"/>
    <col min="10754" max="10754" width="16.140625" style="798" bestFit="1" customWidth="1"/>
    <col min="10755" max="10757" width="11" style="798" customWidth="1"/>
    <col min="10758" max="10759" width="10.7109375" style="798" customWidth="1"/>
    <col min="10760" max="10760" width="11.7109375" style="798" customWidth="1"/>
    <col min="10761" max="10761" width="10.7109375" style="798" customWidth="1"/>
    <col min="10762" max="10762" width="11.28515625" style="798" customWidth="1"/>
    <col min="10763" max="10763" width="11.42578125" style="798" customWidth="1"/>
    <col min="10764" max="10764" width="12.42578125" style="798" customWidth="1"/>
    <col min="10765" max="11009" width="9.140625" style="798"/>
    <col min="11010" max="11010" width="16.140625" style="798" bestFit="1" customWidth="1"/>
    <col min="11011" max="11013" width="11" style="798" customWidth="1"/>
    <col min="11014" max="11015" width="10.7109375" style="798" customWidth="1"/>
    <col min="11016" max="11016" width="11.7109375" style="798" customWidth="1"/>
    <col min="11017" max="11017" width="10.7109375" style="798" customWidth="1"/>
    <col min="11018" max="11018" width="11.28515625" style="798" customWidth="1"/>
    <col min="11019" max="11019" width="11.42578125" style="798" customWidth="1"/>
    <col min="11020" max="11020" width="12.42578125" style="798" customWidth="1"/>
    <col min="11021" max="11265" width="9.140625" style="798"/>
    <col min="11266" max="11266" width="16.140625" style="798" bestFit="1" customWidth="1"/>
    <col min="11267" max="11269" width="11" style="798" customWidth="1"/>
    <col min="11270" max="11271" width="10.7109375" style="798" customWidth="1"/>
    <col min="11272" max="11272" width="11.7109375" style="798" customWidth="1"/>
    <col min="11273" max="11273" width="10.7109375" style="798" customWidth="1"/>
    <col min="11274" max="11274" width="11.28515625" style="798" customWidth="1"/>
    <col min="11275" max="11275" width="11.42578125" style="798" customWidth="1"/>
    <col min="11276" max="11276" width="12.42578125" style="798" customWidth="1"/>
    <col min="11277" max="11521" width="9.140625" style="798"/>
    <col min="11522" max="11522" width="16.140625" style="798" bestFit="1" customWidth="1"/>
    <col min="11523" max="11525" width="11" style="798" customWidth="1"/>
    <col min="11526" max="11527" width="10.7109375" style="798" customWidth="1"/>
    <col min="11528" max="11528" width="11.7109375" style="798" customWidth="1"/>
    <col min="11529" max="11529" width="10.7109375" style="798" customWidth="1"/>
    <col min="11530" max="11530" width="11.28515625" style="798" customWidth="1"/>
    <col min="11531" max="11531" width="11.42578125" style="798" customWidth="1"/>
    <col min="11532" max="11532" width="12.42578125" style="798" customWidth="1"/>
    <col min="11533" max="11777" width="9.140625" style="798"/>
    <col min="11778" max="11778" width="16.140625" style="798" bestFit="1" customWidth="1"/>
    <col min="11779" max="11781" width="11" style="798" customWidth="1"/>
    <col min="11782" max="11783" width="10.7109375" style="798" customWidth="1"/>
    <col min="11784" max="11784" width="11.7109375" style="798" customWidth="1"/>
    <col min="11785" max="11785" width="10.7109375" style="798" customWidth="1"/>
    <col min="11786" max="11786" width="11.28515625" style="798" customWidth="1"/>
    <col min="11787" max="11787" width="11.42578125" style="798" customWidth="1"/>
    <col min="11788" max="11788" width="12.42578125" style="798" customWidth="1"/>
    <col min="11789" max="12033" width="9.140625" style="798"/>
    <col min="12034" max="12034" width="16.140625" style="798" bestFit="1" customWidth="1"/>
    <col min="12035" max="12037" width="11" style="798" customWidth="1"/>
    <col min="12038" max="12039" width="10.7109375" style="798" customWidth="1"/>
    <col min="12040" max="12040" width="11.7109375" style="798" customWidth="1"/>
    <col min="12041" max="12041" width="10.7109375" style="798" customWidth="1"/>
    <col min="12042" max="12042" width="11.28515625" style="798" customWidth="1"/>
    <col min="12043" max="12043" width="11.42578125" style="798" customWidth="1"/>
    <col min="12044" max="12044" width="12.42578125" style="798" customWidth="1"/>
    <col min="12045" max="12289" width="9.140625" style="798"/>
    <col min="12290" max="12290" width="16.140625" style="798" bestFit="1" customWidth="1"/>
    <col min="12291" max="12293" width="11" style="798" customWidth="1"/>
    <col min="12294" max="12295" width="10.7109375" style="798" customWidth="1"/>
    <col min="12296" max="12296" width="11.7109375" style="798" customWidth="1"/>
    <col min="12297" max="12297" width="10.7109375" style="798" customWidth="1"/>
    <col min="12298" max="12298" width="11.28515625" style="798" customWidth="1"/>
    <col min="12299" max="12299" width="11.42578125" style="798" customWidth="1"/>
    <col min="12300" max="12300" width="12.42578125" style="798" customWidth="1"/>
    <col min="12301" max="12545" width="9.140625" style="798"/>
    <col min="12546" max="12546" width="16.140625" style="798" bestFit="1" customWidth="1"/>
    <col min="12547" max="12549" width="11" style="798" customWidth="1"/>
    <col min="12550" max="12551" width="10.7109375" style="798" customWidth="1"/>
    <col min="12552" max="12552" width="11.7109375" style="798" customWidth="1"/>
    <col min="12553" max="12553" width="10.7109375" style="798" customWidth="1"/>
    <col min="12554" max="12554" width="11.28515625" style="798" customWidth="1"/>
    <col min="12555" max="12555" width="11.42578125" style="798" customWidth="1"/>
    <col min="12556" max="12556" width="12.42578125" style="798" customWidth="1"/>
    <col min="12557" max="12801" width="9.140625" style="798"/>
    <col min="12802" max="12802" width="16.140625" style="798" bestFit="1" customWidth="1"/>
    <col min="12803" max="12805" width="11" style="798" customWidth="1"/>
    <col min="12806" max="12807" width="10.7109375" style="798" customWidth="1"/>
    <col min="12808" max="12808" width="11.7109375" style="798" customWidth="1"/>
    <col min="12809" max="12809" width="10.7109375" style="798" customWidth="1"/>
    <col min="12810" max="12810" width="11.28515625" style="798" customWidth="1"/>
    <col min="12811" max="12811" width="11.42578125" style="798" customWidth="1"/>
    <col min="12812" max="12812" width="12.42578125" style="798" customWidth="1"/>
    <col min="12813" max="13057" width="9.140625" style="798"/>
    <col min="13058" max="13058" width="16.140625" style="798" bestFit="1" customWidth="1"/>
    <col min="13059" max="13061" width="11" style="798" customWidth="1"/>
    <col min="13062" max="13063" width="10.7109375" style="798" customWidth="1"/>
    <col min="13064" max="13064" width="11.7109375" style="798" customWidth="1"/>
    <col min="13065" max="13065" width="10.7109375" style="798" customWidth="1"/>
    <col min="13066" max="13066" width="11.28515625" style="798" customWidth="1"/>
    <col min="13067" max="13067" width="11.42578125" style="798" customWidth="1"/>
    <col min="13068" max="13068" width="12.42578125" style="798" customWidth="1"/>
    <col min="13069" max="13313" width="9.140625" style="798"/>
    <col min="13314" max="13314" width="16.140625" style="798" bestFit="1" customWidth="1"/>
    <col min="13315" max="13317" width="11" style="798" customWidth="1"/>
    <col min="13318" max="13319" width="10.7109375" style="798" customWidth="1"/>
    <col min="13320" max="13320" width="11.7109375" style="798" customWidth="1"/>
    <col min="13321" max="13321" width="10.7109375" style="798" customWidth="1"/>
    <col min="13322" max="13322" width="11.28515625" style="798" customWidth="1"/>
    <col min="13323" max="13323" width="11.42578125" style="798" customWidth="1"/>
    <col min="13324" max="13324" width="12.42578125" style="798" customWidth="1"/>
    <col min="13325" max="13569" width="9.140625" style="798"/>
    <col min="13570" max="13570" width="16.140625" style="798" bestFit="1" customWidth="1"/>
    <col min="13571" max="13573" width="11" style="798" customWidth="1"/>
    <col min="13574" max="13575" width="10.7109375" style="798" customWidth="1"/>
    <col min="13576" max="13576" width="11.7109375" style="798" customWidth="1"/>
    <col min="13577" max="13577" width="10.7109375" style="798" customWidth="1"/>
    <col min="13578" max="13578" width="11.28515625" style="798" customWidth="1"/>
    <col min="13579" max="13579" width="11.42578125" style="798" customWidth="1"/>
    <col min="13580" max="13580" width="12.42578125" style="798" customWidth="1"/>
    <col min="13581" max="13825" width="9.140625" style="798"/>
    <col min="13826" max="13826" width="16.140625" style="798" bestFit="1" customWidth="1"/>
    <col min="13827" max="13829" width="11" style="798" customWidth="1"/>
    <col min="13830" max="13831" width="10.7109375" style="798" customWidth="1"/>
    <col min="13832" max="13832" width="11.7109375" style="798" customWidth="1"/>
    <col min="13833" max="13833" width="10.7109375" style="798" customWidth="1"/>
    <col min="13834" max="13834" width="11.28515625" style="798" customWidth="1"/>
    <col min="13835" max="13835" width="11.42578125" style="798" customWidth="1"/>
    <col min="13836" max="13836" width="12.42578125" style="798" customWidth="1"/>
    <col min="13837" max="14081" width="9.140625" style="798"/>
    <col min="14082" max="14082" width="16.140625" style="798" bestFit="1" customWidth="1"/>
    <col min="14083" max="14085" width="11" style="798" customWidth="1"/>
    <col min="14086" max="14087" width="10.7109375" style="798" customWidth="1"/>
    <col min="14088" max="14088" width="11.7109375" style="798" customWidth="1"/>
    <col min="14089" max="14089" width="10.7109375" style="798" customWidth="1"/>
    <col min="14090" max="14090" width="11.28515625" style="798" customWidth="1"/>
    <col min="14091" max="14091" width="11.42578125" style="798" customWidth="1"/>
    <col min="14092" max="14092" width="12.42578125" style="798" customWidth="1"/>
    <col min="14093" max="14337" width="9.140625" style="798"/>
    <col min="14338" max="14338" width="16.140625" style="798" bestFit="1" customWidth="1"/>
    <col min="14339" max="14341" width="11" style="798" customWidth="1"/>
    <col min="14342" max="14343" width="10.7109375" style="798" customWidth="1"/>
    <col min="14344" max="14344" width="11.7109375" style="798" customWidth="1"/>
    <col min="14345" max="14345" width="10.7109375" style="798" customWidth="1"/>
    <col min="14346" max="14346" width="11.28515625" style="798" customWidth="1"/>
    <col min="14347" max="14347" width="11.42578125" style="798" customWidth="1"/>
    <col min="14348" max="14348" width="12.42578125" style="798" customWidth="1"/>
    <col min="14349" max="14593" width="9.140625" style="798"/>
    <col min="14594" max="14594" width="16.140625" style="798" bestFit="1" customWidth="1"/>
    <col min="14595" max="14597" width="11" style="798" customWidth="1"/>
    <col min="14598" max="14599" width="10.7109375" style="798" customWidth="1"/>
    <col min="14600" max="14600" width="11.7109375" style="798" customWidth="1"/>
    <col min="14601" max="14601" width="10.7109375" style="798" customWidth="1"/>
    <col min="14602" max="14602" width="11.28515625" style="798" customWidth="1"/>
    <col min="14603" max="14603" width="11.42578125" style="798" customWidth="1"/>
    <col min="14604" max="14604" width="12.42578125" style="798" customWidth="1"/>
    <col min="14605" max="14849" width="9.140625" style="798"/>
    <col min="14850" max="14850" width="16.140625" style="798" bestFit="1" customWidth="1"/>
    <col min="14851" max="14853" width="11" style="798" customWidth="1"/>
    <col min="14854" max="14855" width="10.7109375" style="798" customWidth="1"/>
    <col min="14856" max="14856" width="11.7109375" style="798" customWidth="1"/>
    <col min="14857" max="14857" width="10.7109375" style="798" customWidth="1"/>
    <col min="14858" max="14858" width="11.28515625" style="798" customWidth="1"/>
    <col min="14859" max="14859" width="11.42578125" style="798" customWidth="1"/>
    <col min="14860" max="14860" width="12.42578125" style="798" customWidth="1"/>
    <col min="14861" max="15105" width="9.140625" style="798"/>
    <col min="15106" max="15106" width="16.140625" style="798" bestFit="1" customWidth="1"/>
    <col min="15107" max="15109" width="11" style="798" customWidth="1"/>
    <col min="15110" max="15111" width="10.7109375" style="798" customWidth="1"/>
    <col min="15112" max="15112" width="11.7109375" style="798" customWidth="1"/>
    <col min="15113" max="15113" width="10.7109375" style="798" customWidth="1"/>
    <col min="15114" max="15114" width="11.28515625" style="798" customWidth="1"/>
    <col min="15115" max="15115" width="11.42578125" style="798" customWidth="1"/>
    <col min="15116" max="15116" width="12.42578125" style="798" customWidth="1"/>
    <col min="15117" max="15361" width="9.140625" style="798"/>
    <col min="15362" max="15362" width="16.140625" style="798" bestFit="1" customWidth="1"/>
    <col min="15363" max="15365" width="11" style="798" customWidth="1"/>
    <col min="15366" max="15367" width="10.7109375" style="798" customWidth="1"/>
    <col min="15368" max="15368" width="11.7109375" style="798" customWidth="1"/>
    <col min="15369" max="15369" width="10.7109375" style="798" customWidth="1"/>
    <col min="15370" max="15370" width="11.28515625" style="798" customWidth="1"/>
    <col min="15371" max="15371" width="11.42578125" style="798" customWidth="1"/>
    <col min="15372" max="15372" width="12.42578125" style="798" customWidth="1"/>
    <col min="15373" max="15617" width="9.140625" style="798"/>
    <col min="15618" max="15618" width="16.140625" style="798" bestFit="1" customWidth="1"/>
    <col min="15619" max="15621" width="11" style="798" customWidth="1"/>
    <col min="15622" max="15623" width="10.7109375" style="798" customWidth="1"/>
    <col min="15624" max="15624" width="11.7109375" style="798" customWidth="1"/>
    <col min="15625" max="15625" width="10.7109375" style="798" customWidth="1"/>
    <col min="15626" max="15626" width="11.28515625" style="798" customWidth="1"/>
    <col min="15627" max="15627" width="11.42578125" style="798" customWidth="1"/>
    <col min="15628" max="15628" width="12.42578125" style="798" customWidth="1"/>
    <col min="15629" max="15873" width="9.140625" style="798"/>
    <col min="15874" max="15874" width="16.140625" style="798" bestFit="1" customWidth="1"/>
    <col min="15875" max="15877" width="11" style="798" customWidth="1"/>
    <col min="15878" max="15879" width="10.7109375" style="798" customWidth="1"/>
    <col min="15880" max="15880" width="11.7109375" style="798" customWidth="1"/>
    <col min="15881" max="15881" width="10.7109375" style="798" customWidth="1"/>
    <col min="15882" max="15882" width="11.28515625" style="798" customWidth="1"/>
    <col min="15883" max="15883" width="11.42578125" style="798" customWidth="1"/>
    <col min="15884" max="15884" width="12.42578125" style="798" customWidth="1"/>
    <col min="15885" max="16129" width="9.140625" style="798"/>
    <col min="16130" max="16130" width="16.140625" style="798" bestFit="1" customWidth="1"/>
    <col min="16131" max="16133" width="11" style="798" customWidth="1"/>
    <col min="16134" max="16135" width="10.7109375" style="798" customWidth="1"/>
    <col min="16136" max="16136" width="11.7109375" style="798" customWidth="1"/>
    <col min="16137" max="16137" width="10.7109375" style="798" customWidth="1"/>
    <col min="16138" max="16138" width="11.28515625" style="798" customWidth="1"/>
    <col min="16139" max="16139" width="11.42578125" style="798" customWidth="1"/>
    <col min="16140" max="16140" width="12.42578125" style="798" customWidth="1"/>
    <col min="16141" max="16384" width="9.140625" style="798"/>
  </cols>
  <sheetData>
    <row r="1" spans="1:12">
      <c r="A1" s="849"/>
      <c r="B1" s="2377" t="s">
        <v>785</v>
      </c>
      <c r="C1" s="2377"/>
      <c r="D1" s="2377"/>
      <c r="E1" s="2377"/>
      <c r="F1" s="2377"/>
      <c r="G1" s="2377"/>
      <c r="H1" s="2377"/>
      <c r="I1" s="2377"/>
      <c r="J1" s="2377"/>
      <c r="K1" s="2377"/>
      <c r="L1" s="2377"/>
    </row>
    <row r="2" spans="1:12">
      <c r="A2" s="849"/>
      <c r="B2" s="2377" t="s">
        <v>132</v>
      </c>
      <c r="C2" s="2377"/>
      <c r="D2" s="2377"/>
      <c r="E2" s="2377"/>
      <c r="F2" s="2377"/>
      <c r="G2" s="2377"/>
      <c r="H2" s="2377"/>
      <c r="I2" s="2377"/>
      <c r="J2" s="2377"/>
      <c r="K2" s="2377"/>
      <c r="L2" s="2377"/>
    </row>
    <row r="3" spans="1:12">
      <c r="C3" s="847"/>
      <c r="D3" s="847"/>
      <c r="E3" s="847"/>
      <c r="F3" s="847"/>
      <c r="G3" s="847"/>
    </row>
    <row r="4" spans="1:12" ht="16.5" thickBot="1">
      <c r="B4" s="846"/>
      <c r="C4" s="846"/>
      <c r="D4" s="846"/>
      <c r="E4" s="846"/>
      <c r="F4" s="846"/>
      <c r="G4" s="846"/>
      <c r="H4" s="846"/>
      <c r="I4" s="846"/>
      <c r="J4" s="846"/>
      <c r="L4" s="846" t="s">
        <v>784</v>
      </c>
    </row>
    <row r="5" spans="1:12" ht="24.75" customHeight="1" thickTop="1">
      <c r="B5" s="2736" t="s">
        <v>666</v>
      </c>
      <c r="C5" s="2738" t="s">
        <v>783</v>
      </c>
      <c r="D5" s="2739"/>
      <c r="E5" s="2739"/>
      <c r="F5" s="2739"/>
      <c r="G5" s="2740"/>
      <c r="H5" s="2741" t="s">
        <v>782</v>
      </c>
      <c r="I5" s="2741"/>
      <c r="J5" s="2741"/>
      <c r="K5" s="2741"/>
      <c r="L5" s="2742"/>
    </row>
    <row r="6" spans="1:12" ht="24.75" customHeight="1">
      <c r="B6" s="2737"/>
      <c r="C6" s="844" t="s">
        <v>142</v>
      </c>
      <c r="D6" s="845" t="s">
        <v>143</v>
      </c>
      <c r="E6" s="845" t="s">
        <v>45</v>
      </c>
      <c r="F6" s="845" t="s">
        <v>44</v>
      </c>
      <c r="G6" s="844" t="s">
        <v>56</v>
      </c>
      <c r="H6" s="843" t="s">
        <v>142</v>
      </c>
      <c r="I6" s="844" t="s">
        <v>143</v>
      </c>
      <c r="J6" s="844" t="s">
        <v>45</v>
      </c>
      <c r="K6" s="843" t="s">
        <v>44</v>
      </c>
      <c r="L6" s="842" t="s">
        <v>56</v>
      </c>
    </row>
    <row r="7" spans="1:12" ht="24.75" customHeight="1">
      <c r="B7" s="841" t="s">
        <v>664</v>
      </c>
      <c r="C7" s="840">
        <v>0.94777795275590537</v>
      </c>
      <c r="D7" s="839">
        <v>0.43990000000000001</v>
      </c>
      <c r="E7" s="839">
        <v>0.55069999999999997</v>
      </c>
      <c r="F7" s="838">
        <v>3.34</v>
      </c>
      <c r="G7" s="821">
        <v>0.20724000000000001</v>
      </c>
      <c r="H7" s="837" t="s">
        <v>147</v>
      </c>
      <c r="I7" s="836" t="s">
        <v>147</v>
      </c>
      <c r="J7" s="836">
        <v>1.3228599999999999</v>
      </c>
      <c r="K7" s="833">
        <v>3.9347799999999999</v>
      </c>
      <c r="L7" s="835">
        <v>0</v>
      </c>
    </row>
    <row r="8" spans="1:12" ht="24.75" customHeight="1">
      <c r="B8" s="828" t="s">
        <v>663</v>
      </c>
      <c r="C8" s="820">
        <v>2.2200000000000002</v>
      </c>
      <c r="D8" s="820">
        <v>2.0503999999999998</v>
      </c>
      <c r="E8" s="820">
        <v>0.48</v>
      </c>
      <c r="F8" s="827">
        <v>2.74</v>
      </c>
      <c r="G8" s="821">
        <v>2.7289786548069812</v>
      </c>
      <c r="H8" s="819">
        <v>3.04</v>
      </c>
      <c r="I8" s="820">
        <v>2.6856</v>
      </c>
      <c r="J8" s="820">
        <v>1.51</v>
      </c>
      <c r="K8" s="819">
        <v>3.6044</v>
      </c>
      <c r="L8" s="818">
        <v>3.6505666666666667</v>
      </c>
    </row>
    <row r="9" spans="1:12" ht="24.75" customHeight="1">
      <c r="B9" s="828" t="s">
        <v>662</v>
      </c>
      <c r="C9" s="820">
        <v>1.1000000000000001</v>
      </c>
      <c r="D9" s="820">
        <v>2.1162000000000001</v>
      </c>
      <c r="E9" s="820">
        <v>1.1832</v>
      </c>
      <c r="F9" s="827">
        <v>1.7707999999999999</v>
      </c>
      <c r="G9" s="821">
        <v>4.3273659852820936</v>
      </c>
      <c r="H9" s="819">
        <v>1.97</v>
      </c>
      <c r="I9" s="820">
        <v>2.7359</v>
      </c>
      <c r="J9" s="820">
        <v>2.0476999999999999</v>
      </c>
      <c r="K9" s="819">
        <v>3.2067000000000001</v>
      </c>
      <c r="L9" s="818">
        <v>4.5620000000000003</v>
      </c>
    </row>
    <row r="10" spans="1:12" ht="24.75" customHeight="1">
      <c r="B10" s="828" t="s">
        <v>661</v>
      </c>
      <c r="C10" s="820">
        <v>0.28999999999999998</v>
      </c>
      <c r="D10" s="820">
        <v>3.0040184818481848</v>
      </c>
      <c r="E10" s="820">
        <v>2.5548000000000002</v>
      </c>
      <c r="F10" s="827">
        <v>2.2000000000000002</v>
      </c>
      <c r="G10" s="821">
        <v>3.8337399999999997</v>
      </c>
      <c r="H10" s="819">
        <v>0.97</v>
      </c>
      <c r="I10" s="820">
        <v>3.6509746666666669</v>
      </c>
      <c r="J10" s="820">
        <v>3.1175000000000002</v>
      </c>
      <c r="K10" s="819">
        <v>3.1</v>
      </c>
      <c r="L10" s="818">
        <v>4.4587683453237412</v>
      </c>
    </row>
    <row r="11" spans="1:12" ht="24.75" customHeight="1">
      <c r="B11" s="828" t="s">
        <v>660</v>
      </c>
      <c r="C11" s="820">
        <v>0.48370000000000002</v>
      </c>
      <c r="D11" s="820">
        <v>2.3419982353698852</v>
      </c>
      <c r="E11" s="820">
        <v>5.5149176531715014</v>
      </c>
      <c r="F11" s="827">
        <v>0.99690000000000001</v>
      </c>
      <c r="G11" s="821">
        <v>1.6375838307423722</v>
      </c>
      <c r="H11" s="819">
        <v>0.95879999999999999</v>
      </c>
      <c r="I11" s="820">
        <v>3.25</v>
      </c>
      <c r="J11" s="820">
        <v>4.9699</v>
      </c>
      <c r="K11" s="819">
        <v>2.1920000000000002</v>
      </c>
      <c r="L11" s="818">
        <v>3.1934999999999998</v>
      </c>
    </row>
    <row r="12" spans="1:12" ht="24.75" customHeight="1">
      <c r="B12" s="828" t="s">
        <v>659</v>
      </c>
      <c r="C12" s="820">
        <v>0.67949999999999999</v>
      </c>
      <c r="D12" s="820">
        <v>1.7373000000000001</v>
      </c>
      <c r="E12" s="820">
        <v>5.8220000000000001</v>
      </c>
      <c r="F12" s="827">
        <v>0.86</v>
      </c>
      <c r="G12" s="821"/>
      <c r="H12" s="819">
        <v>0.94340000000000002</v>
      </c>
      <c r="I12" s="820">
        <v>2.6956000000000002</v>
      </c>
      <c r="J12" s="820">
        <v>5.7587999999999999</v>
      </c>
      <c r="K12" s="819">
        <v>2</v>
      </c>
      <c r="L12" s="818"/>
    </row>
    <row r="13" spans="1:12" ht="24.75" customHeight="1">
      <c r="B13" s="828" t="s">
        <v>658</v>
      </c>
      <c r="C13" s="820">
        <v>0.35</v>
      </c>
      <c r="D13" s="820">
        <v>2.6432000000000002</v>
      </c>
      <c r="E13" s="820">
        <v>3.9250794520547947</v>
      </c>
      <c r="F13" s="827">
        <v>3.4394</v>
      </c>
      <c r="G13" s="821"/>
      <c r="H13" s="826" t="s">
        <v>147</v>
      </c>
      <c r="I13" s="834" t="s">
        <v>147</v>
      </c>
      <c r="J13" s="834" t="s">
        <v>147</v>
      </c>
      <c r="K13" s="826" t="s">
        <v>147</v>
      </c>
      <c r="L13" s="818"/>
    </row>
    <row r="14" spans="1:12" s="810" customFormat="1" ht="24.75" customHeight="1">
      <c r="A14" s="832"/>
      <c r="B14" s="831" t="s">
        <v>657</v>
      </c>
      <c r="C14" s="820">
        <v>0.5323</v>
      </c>
      <c r="D14" s="830">
        <v>0.74419999999999997</v>
      </c>
      <c r="E14" s="830">
        <v>4.7</v>
      </c>
      <c r="F14" s="829">
        <v>3.5543999999999998</v>
      </c>
      <c r="G14" s="821"/>
      <c r="H14" s="819">
        <v>1.3328</v>
      </c>
      <c r="I14" s="830">
        <v>2.2334999999999998</v>
      </c>
      <c r="J14" s="830">
        <v>5.17</v>
      </c>
      <c r="K14" s="833">
        <v>4.7937000000000003</v>
      </c>
      <c r="L14" s="818"/>
    </row>
    <row r="15" spans="1:12" s="810" customFormat="1" ht="24.75" customHeight="1">
      <c r="A15" s="832"/>
      <c r="B15" s="831" t="s">
        <v>656</v>
      </c>
      <c r="C15" s="820">
        <v>1.0973999999999999</v>
      </c>
      <c r="D15" s="820">
        <v>0.92610000000000003</v>
      </c>
      <c r="E15" s="820">
        <v>4.9848999999999997</v>
      </c>
      <c r="F15" s="827">
        <v>4.4381650070126222</v>
      </c>
      <c r="G15" s="821"/>
      <c r="H15" s="819">
        <v>1.2907999999999999</v>
      </c>
      <c r="I15" s="820">
        <v>2.3067000000000002</v>
      </c>
      <c r="J15" s="820">
        <v>5.1997</v>
      </c>
      <c r="K15" s="819">
        <v>4.686042546683332</v>
      </c>
      <c r="L15" s="818"/>
    </row>
    <row r="16" spans="1:12" ht="24.75" customHeight="1">
      <c r="B16" s="828" t="s">
        <v>655</v>
      </c>
      <c r="C16" s="820">
        <v>1.3361000000000001</v>
      </c>
      <c r="D16" s="830">
        <v>0.77629999999999999</v>
      </c>
      <c r="E16" s="830">
        <v>5.1452</v>
      </c>
      <c r="F16" s="829">
        <v>4.2913156626506019</v>
      </c>
      <c r="G16" s="821"/>
      <c r="H16" s="819">
        <v>0.60160000000000002</v>
      </c>
      <c r="I16" s="820">
        <v>2.8351000000000002</v>
      </c>
      <c r="J16" s="820">
        <v>5.3190999999999997</v>
      </c>
      <c r="K16" s="819">
        <v>4.773456862745098</v>
      </c>
      <c r="L16" s="818"/>
    </row>
    <row r="17" spans="2:12" s="798" customFormat="1" ht="24.75" customHeight="1">
      <c r="B17" s="828" t="s">
        <v>654</v>
      </c>
      <c r="C17" s="820">
        <v>0.1182</v>
      </c>
      <c r="D17" s="820">
        <v>1.03</v>
      </c>
      <c r="E17" s="820">
        <v>4.3784369186716257</v>
      </c>
      <c r="F17" s="827">
        <v>5.503210042397539</v>
      </c>
      <c r="G17" s="821"/>
      <c r="H17" s="826">
        <v>0.67369999999999997</v>
      </c>
      <c r="I17" s="820">
        <v>2.1</v>
      </c>
      <c r="J17" s="820">
        <v>4.8255237762237764</v>
      </c>
      <c r="K17" s="819">
        <v>5.7765341849148415</v>
      </c>
      <c r="L17" s="818"/>
    </row>
    <row r="18" spans="2:12" s="798" customFormat="1" ht="24.75" customHeight="1">
      <c r="B18" s="825" t="s">
        <v>653</v>
      </c>
      <c r="C18" s="823">
        <v>4.5600000000000002E-2</v>
      </c>
      <c r="D18" s="824">
        <v>0.71033567156063082</v>
      </c>
      <c r="E18" s="823">
        <v>3.7410999999999999</v>
      </c>
      <c r="F18" s="822">
        <v>4.9685157869012704</v>
      </c>
      <c r="G18" s="821"/>
      <c r="H18" s="819">
        <v>0.7218</v>
      </c>
      <c r="I18" s="820" t="s">
        <v>715</v>
      </c>
      <c r="J18" s="820" t="s">
        <v>147</v>
      </c>
      <c r="K18" s="819">
        <v>4.7758000000000003</v>
      </c>
      <c r="L18" s="818"/>
    </row>
    <row r="19" spans="2:12" s="798" customFormat="1" ht="24.75" customHeight="1" thickBot="1">
      <c r="B19" s="817" t="s">
        <v>781</v>
      </c>
      <c r="C19" s="813">
        <v>0.7860129132792667</v>
      </c>
      <c r="D19" s="816">
        <v>1.4459628150761978</v>
      </c>
      <c r="E19" s="813">
        <v>4.4763999999999999</v>
      </c>
      <c r="F19" s="815">
        <v>3.1999835997438892</v>
      </c>
      <c r="G19" s="814"/>
      <c r="H19" s="812">
        <v>1.03</v>
      </c>
      <c r="I19" s="813">
        <v>2.5409970529741455</v>
      </c>
      <c r="J19" s="813">
        <v>4.18</v>
      </c>
      <c r="K19" s="812">
        <v>4.258367237220833</v>
      </c>
      <c r="L19" s="811"/>
    </row>
    <row r="20" spans="2:12" s="798" customFormat="1" ht="16.5" thickTop="1">
      <c r="B20" s="848"/>
      <c r="K20" s="810"/>
      <c r="L20" s="810"/>
    </row>
    <row r="21" spans="2:12" s="798" customFormat="1">
      <c r="B21" s="848"/>
      <c r="K21" s="810"/>
      <c r="L21" s="810"/>
    </row>
    <row r="22" spans="2:12" s="798" customFormat="1">
      <c r="B22" s="848"/>
      <c r="C22" s="806"/>
      <c r="D22" s="809"/>
      <c r="E22" s="809"/>
      <c r="F22" s="809"/>
      <c r="G22" s="809"/>
    </row>
    <row r="23" spans="2:12" s="798" customFormat="1">
      <c r="B23" s="848"/>
      <c r="C23" s="804"/>
      <c r="D23" s="807"/>
      <c r="E23" s="807"/>
      <c r="F23" s="807"/>
      <c r="G23" s="807"/>
    </row>
    <row r="24" spans="2:12" s="798" customFormat="1">
      <c r="B24" s="848"/>
      <c r="C24" s="804"/>
      <c r="D24" s="807"/>
      <c r="E24" s="807"/>
      <c r="F24" s="807"/>
      <c r="G24" s="807"/>
    </row>
    <row r="25" spans="2:12" s="798" customFormat="1">
      <c r="B25" s="848"/>
      <c r="C25" s="804"/>
      <c r="D25" s="807"/>
      <c r="E25" s="807"/>
      <c r="F25" s="807"/>
      <c r="G25" s="807"/>
    </row>
    <row r="26" spans="2:12" s="798" customFormat="1">
      <c r="B26" s="848"/>
      <c r="C26" s="804"/>
      <c r="D26" s="807"/>
      <c r="E26" s="807"/>
      <c r="F26" s="807"/>
      <c r="G26" s="807"/>
    </row>
    <row r="27" spans="2:12" s="798" customFormat="1">
      <c r="B27" s="848"/>
      <c r="C27" s="804"/>
      <c r="D27" s="807"/>
      <c r="E27" s="807"/>
      <c r="F27" s="807"/>
      <c r="G27" s="807"/>
    </row>
    <row r="28" spans="2:12" s="798" customFormat="1">
      <c r="B28" s="848"/>
      <c r="C28" s="804"/>
      <c r="D28" s="807"/>
      <c r="E28" s="807"/>
      <c r="F28" s="807"/>
      <c r="G28" s="807"/>
    </row>
    <row r="29" spans="2:12" s="798" customFormat="1">
      <c r="B29" s="848"/>
      <c r="C29" s="804"/>
      <c r="D29" s="808"/>
      <c r="E29" s="808"/>
      <c r="F29" s="808"/>
      <c r="G29" s="808"/>
    </row>
    <row r="30" spans="2:12" s="798" customFormat="1">
      <c r="B30" s="848"/>
      <c r="C30" s="806"/>
      <c r="D30" s="807"/>
      <c r="E30" s="807"/>
      <c r="F30" s="807"/>
      <c r="G30" s="807"/>
    </row>
    <row r="31" spans="2:12" s="798" customFormat="1">
      <c r="B31" s="848"/>
      <c r="C31" s="804"/>
      <c r="D31" s="805"/>
      <c r="E31" s="805"/>
      <c r="F31" s="805"/>
      <c r="G31" s="805"/>
    </row>
    <row r="32" spans="2:12" s="798" customFormat="1">
      <c r="B32" s="848"/>
      <c r="C32" s="806"/>
      <c r="D32" s="800"/>
      <c r="E32" s="800"/>
      <c r="F32" s="800"/>
      <c r="G32" s="800"/>
    </row>
    <row r="33" spans="3:12" s="798" customFormat="1">
      <c r="C33" s="804"/>
      <c r="D33" s="805"/>
      <c r="E33" s="805"/>
      <c r="F33" s="805"/>
      <c r="G33" s="805"/>
      <c r="H33" s="802"/>
      <c r="I33" s="802"/>
      <c r="J33" s="802"/>
      <c r="K33" s="802"/>
      <c r="L33" s="802"/>
    </row>
    <row r="34" spans="3:12" s="798" customFormat="1">
      <c r="C34" s="804"/>
      <c r="D34" s="800"/>
      <c r="E34" s="800"/>
      <c r="F34" s="800"/>
      <c r="G34" s="800"/>
      <c r="H34" s="803"/>
      <c r="I34" s="802"/>
      <c r="J34" s="802"/>
      <c r="K34" s="802"/>
      <c r="L34" s="802"/>
    </row>
    <row r="35" spans="3:12" s="798" customFormat="1">
      <c r="C35" s="801"/>
      <c r="D35" s="800"/>
      <c r="E35" s="800"/>
      <c r="F35" s="800"/>
      <c r="G35" s="800"/>
    </row>
    <row r="36" spans="3:12" s="798" customFormat="1">
      <c r="C36" s="799"/>
      <c r="E36" s="799"/>
    </row>
    <row r="37" spans="3:12" s="798" customFormat="1">
      <c r="C37" s="799"/>
      <c r="E37" s="799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workbookViewId="0">
      <selection activeCell="A8" sqref="A8"/>
    </sheetView>
  </sheetViews>
  <sheetFormatPr defaultRowHeight="12.75"/>
  <cols>
    <col min="1" max="1" width="56" style="861" customWidth="1"/>
    <col min="2" max="3" width="12.140625" style="861" bestFit="1" customWidth="1"/>
    <col min="4" max="6" width="11.85546875" style="861" bestFit="1" customWidth="1"/>
    <col min="7" max="8" width="7.5703125" style="861" customWidth="1"/>
    <col min="9" max="9" width="9.140625" style="861"/>
    <col min="10" max="10" width="255.7109375" style="861" bestFit="1" customWidth="1"/>
    <col min="11" max="11" width="9.140625" style="861"/>
    <col min="12" max="12" width="1.42578125" style="861" bestFit="1" customWidth="1"/>
    <col min="13" max="16384" width="9.140625" style="861"/>
  </cols>
  <sheetData>
    <row r="1" spans="1:12">
      <c r="A1" s="2743" t="s">
        <v>817</v>
      </c>
      <c r="B1" s="2743"/>
      <c r="C1" s="2743"/>
      <c r="D1" s="2743"/>
      <c r="E1" s="2743"/>
      <c r="F1" s="2743"/>
      <c r="G1" s="2743"/>
      <c r="H1" s="2743"/>
    </row>
    <row r="2" spans="1:12" ht="15.75">
      <c r="A2" s="2363" t="s">
        <v>134</v>
      </c>
      <c r="B2" s="2363"/>
      <c r="C2" s="2363"/>
      <c r="D2" s="2363"/>
      <c r="E2" s="2363"/>
      <c r="F2" s="2363"/>
      <c r="G2" s="2363"/>
      <c r="H2" s="2363"/>
    </row>
    <row r="3" spans="1:12" ht="13.5" thickBot="1">
      <c r="A3" s="899"/>
      <c r="B3" s="899"/>
      <c r="C3" s="899"/>
      <c r="D3" s="899"/>
      <c r="E3" s="899"/>
      <c r="F3" s="899"/>
      <c r="G3" s="899"/>
      <c r="H3" s="899"/>
      <c r="I3" s="866"/>
      <c r="L3" s="861" t="s">
        <v>119</v>
      </c>
    </row>
    <row r="4" spans="1:12" ht="18.75" customHeight="1" thickTop="1">
      <c r="A4" s="2744" t="s">
        <v>46</v>
      </c>
      <c r="B4" s="2746" t="s">
        <v>816</v>
      </c>
      <c r="C4" s="2747"/>
      <c r="D4" s="2748" t="s">
        <v>244</v>
      </c>
      <c r="E4" s="2748"/>
      <c r="F4" s="2748"/>
      <c r="G4" s="2748" t="s">
        <v>815</v>
      </c>
      <c r="H4" s="2749"/>
    </row>
    <row r="5" spans="1:12" ht="15" customHeight="1">
      <c r="A5" s="2745"/>
      <c r="B5" s="2750">
        <v>2018</v>
      </c>
      <c r="C5" s="2750">
        <v>2019</v>
      </c>
      <c r="D5" s="898">
        <v>2017</v>
      </c>
      <c r="E5" s="898">
        <v>2018</v>
      </c>
      <c r="F5" s="898">
        <v>2019</v>
      </c>
      <c r="G5" s="2752" t="s">
        <v>814</v>
      </c>
      <c r="H5" s="2753" t="s">
        <v>813</v>
      </c>
    </row>
    <row r="6" spans="1:12" ht="15" customHeight="1">
      <c r="A6" s="2745"/>
      <c r="B6" s="2751"/>
      <c r="C6" s="2751"/>
      <c r="D6" s="898">
        <v>1</v>
      </c>
      <c r="E6" s="898">
        <v>2</v>
      </c>
      <c r="F6" s="898">
        <v>3</v>
      </c>
      <c r="G6" s="2752"/>
      <c r="H6" s="2753"/>
    </row>
    <row r="7" spans="1:12" ht="22.5" customHeight="1">
      <c r="A7" s="111" t="s">
        <v>812</v>
      </c>
      <c r="B7" s="897">
        <v>1212.3599999999999</v>
      </c>
      <c r="C7" s="897">
        <v>1259.02</v>
      </c>
      <c r="D7" s="896">
        <v>1520.15</v>
      </c>
      <c r="E7" s="896">
        <v>1148.78</v>
      </c>
      <c r="F7" s="896">
        <v>1154.1199999999999</v>
      </c>
      <c r="G7" s="895">
        <v>-24.429826004012767</v>
      </c>
      <c r="H7" s="894">
        <v>0.46484096171589329</v>
      </c>
      <c r="J7" s="872"/>
      <c r="K7" s="872"/>
    </row>
    <row r="8" spans="1:12" ht="22.5" customHeight="1">
      <c r="A8" s="72" t="s">
        <v>811</v>
      </c>
      <c r="B8" s="885">
        <v>255.2</v>
      </c>
      <c r="C8" s="885">
        <v>271.25</v>
      </c>
      <c r="D8" s="877">
        <v>320.64999999999998</v>
      </c>
      <c r="E8" s="877">
        <v>244.7</v>
      </c>
      <c r="F8" s="877">
        <v>253.53</v>
      </c>
      <c r="G8" s="888">
        <v>-23.68626227974427</v>
      </c>
      <c r="H8" s="880">
        <v>3.6085002043318326</v>
      </c>
      <c r="J8" s="872"/>
      <c r="K8" s="872"/>
    </row>
    <row r="9" spans="1:12" ht="22.5" customHeight="1">
      <c r="A9" s="72" t="s">
        <v>810</v>
      </c>
      <c r="B9" s="885">
        <v>87.15</v>
      </c>
      <c r="C9" s="885">
        <v>92.43</v>
      </c>
      <c r="D9" s="877">
        <v>108.89</v>
      </c>
      <c r="E9" s="877">
        <v>83.57</v>
      </c>
      <c r="F9" s="877">
        <v>85.98</v>
      </c>
      <c r="G9" s="888">
        <v>-23.252823950776019</v>
      </c>
      <c r="H9" s="880">
        <v>2.8838099796577836</v>
      </c>
      <c r="J9" s="872"/>
      <c r="K9" s="872"/>
    </row>
    <row r="10" spans="1:12" ht="22.5" customHeight="1">
      <c r="A10" s="893" t="s">
        <v>809</v>
      </c>
      <c r="B10" s="892">
        <v>1023.56</v>
      </c>
      <c r="C10" s="892">
        <v>1133.0411999999999</v>
      </c>
      <c r="D10" s="877">
        <v>1295.78</v>
      </c>
      <c r="E10" s="877">
        <v>1019.7922</v>
      </c>
      <c r="F10" s="877">
        <v>1044.5688</v>
      </c>
      <c r="G10" s="888">
        <v>-21.298970504252253</v>
      </c>
      <c r="H10" s="880">
        <v>2.4295733974038995</v>
      </c>
      <c r="J10" s="872"/>
      <c r="K10" s="872"/>
    </row>
    <row r="11" spans="1:12" ht="22.5" customHeight="1">
      <c r="A11" s="72" t="s">
        <v>808</v>
      </c>
      <c r="B11" s="891">
        <v>1435137.67</v>
      </c>
      <c r="C11" s="891">
        <v>1567499.39</v>
      </c>
      <c r="D11" s="821">
        <v>1767564.81</v>
      </c>
      <c r="E11" s="821">
        <v>1370357.56</v>
      </c>
      <c r="F11" s="821">
        <v>1466046.43</v>
      </c>
      <c r="G11" s="888">
        <v>-22.472004859612483</v>
      </c>
      <c r="H11" s="880">
        <v>6.9827665999813888</v>
      </c>
      <c r="J11" s="872"/>
      <c r="K11" s="872"/>
    </row>
    <row r="12" spans="1:12" ht="22.5" customHeight="1">
      <c r="A12" s="890" t="s">
        <v>807</v>
      </c>
      <c r="B12" s="889">
        <v>352094.55</v>
      </c>
      <c r="C12" s="889">
        <v>412280.73</v>
      </c>
      <c r="D12" s="821">
        <v>309362.02</v>
      </c>
      <c r="E12" s="821">
        <v>363645.76</v>
      </c>
      <c r="F12" s="821">
        <v>439313.72</v>
      </c>
      <c r="G12" s="888">
        <v>17.546995587887608</v>
      </c>
      <c r="H12" s="880">
        <v>20.808151317369948</v>
      </c>
      <c r="J12" s="872"/>
      <c r="K12" s="872"/>
    </row>
    <row r="13" spans="1:12" ht="22.5" customHeight="1">
      <c r="A13" s="886" t="s">
        <v>806</v>
      </c>
      <c r="B13" s="885">
        <v>196</v>
      </c>
      <c r="C13" s="885">
        <v>215</v>
      </c>
      <c r="D13" s="887">
        <v>194</v>
      </c>
      <c r="E13" s="887">
        <v>198</v>
      </c>
      <c r="F13" s="887">
        <v>212</v>
      </c>
      <c r="G13" s="884">
        <v>2.0618556701030997</v>
      </c>
      <c r="H13" s="880">
        <v>7.0707070707070727</v>
      </c>
      <c r="J13" s="872"/>
      <c r="K13" s="872"/>
    </row>
    <row r="14" spans="1:12" ht="22.5" customHeight="1">
      <c r="A14" s="886" t="s">
        <v>805</v>
      </c>
      <c r="B14" s="885">
        <v>3598.7449999999999</v>
      </c>
      <c r="C14" s="885">
        <v>4206.6019800000004</v>
      </c>
      <c r="D14" s="877">
        <v>3171.4189999999999</v>
      </c>
      <c r="E14" s="350">
        <v>3720.25225</v>
      </c>
      <c r="F14" s="877">
        <v>4486.8220000000001</v>
      </c>
      <c r="G14" s="884">
        <v>17.305605156556108</v>
      </c>
      <c r="H14" s="880">
        <v>20.605316480891855</v>
      </c>
      <c r="J14" s="872"/>
      <c r="K14" s="872"/>
    </row>
    <row r="15" spans="1:12" ht="22.5" customHeight="1">
      <c r="A15" s="883" t="s">
        <v>804</v>
      </c>
      <c r="B15" s="882">
        <v>47.348128622730115</v>
      </c>
      <c r="C15" s="882">
        <v>45.246968701868525</v>
      </c>
      <c r="D15" s="877">
        <v>66.089721409006259</v>
      </c>
      <c r="E15" s="877">
        <v>45.210900226743135</v>
      </c>
      <c r="F15" s="877">
        <v>42.318457893432473</v>
      </c>
      <c r="G15" s="881">
        <v>-31.591631402183367</v>
      </c>
      <c r="H15" s="103">
        <v>-6.3976658699658486</v>
      </c>
      <c r="J15" s="872"/>
      <c r="K15" s="872"/>
    </row>
    <row r="16" spans="1:12" ht="22.5" customHeight="1">
      <c r="A16" s="879" t="s">
        <v>803</v>
      </c>
      <c r="B16" s="878">
        <v>140.9</v>
      </c>
      <c r="C16" s="878">
        <v>56.645193382430371</v>
      </c>
      <c r="D16" s="877">
        <v>122.07013929406621</v>
      </c>
      <c r="E16" s="877">
        <v>85.0275306707711</v>
      </c>
      <c r="F16" s="877">
        <v>61.541578012285377</v>
      </c>
      <c r="G16" s="102">
        <v>-30.345348041309016</v>
      </c>
      <c r="H16" s="880">
        <v>-27.621586177098294</v>
      </c>
      <c r="J16" s="872"/>
      <c r="K16" s="872"/>
    </row>
    <row r="17" spans="1:256" ht="22.5" customHeight="1">
      <c r="A17" s="879" t="s">
        <v>802</v>
      </c>
      <c r="B17" s="878">
        <v>0.57941476820391558</v>
      </c>
      <c r="C17" s="878">
        <v>1.1303577145180728</v>
      </c>
      <c r="D17" s="877">
        <v>0.67663717723832772</v>
      </c>
      <c r="E17" s="877">
        <v>0.57936931561562788</v>
      </c>
      <c r="F17" s="877">
        <v>0.60084844016544448</v>
      </c>
      <c r="G17" s="102">
        <v>-14.375187307870874</v>
      </c>
      <c r="H17" s="103">
        <v>3.7073286366561007</v>
      </c>
      <c r="J17" s="872"/>
      <c r="K17" s="872"/>
    </row>
    <row r="18" spans="1:256" ht="22.5" customHeight="1">
      <c r="A18" s="879" t="s">
        <v>801</v>
      </c>
      <c r="B18" s="878">
        <v>0.4273652715143349</v>
      </c>
      <c r="C18" s="878">
        <v>0.68925258082556584</v>
      </c>
      <c r="D18" s="877">
        <v>0.601469317552209</v>
      </c>
      <c r="E18" s="877">
        <v>0.48390363169157102</v>
      </c>
      <c r="F18" s="877">
        <v>0.54063430992427708</v>
      </c>
      <c r="G18" s="102">
        <v>-19.546414493609305</v>
      </c>
      <c r="H18" s="103">
        <v>11.723548764119414</v>
      </c>
      <c r="J18" s="872"/>
      <c r="K18" s="872"/>
    </row>
    <row r="19" spans="1:256" ht="22.5" customHeight="1">
      <c r="A19" s="879" t="s">
        <v>800</v>
      </c>
      <c r="B19" s="878">
        <v>86.480149322538509</v>
      </c>
      <c r="C19" s="878">
        <v>50.726000601505817</v>
      </c>
      <c r="D19" s="877">
        <v>84.643414008677837</v>
      </c>
      <c r="E19" s="877">
        <v>87.256485818197703</v>
      </c>
      <c r="F19" s="877">
        <v>51.276576554263706</v>
      </c>
      <c r="G19" s="102">
        <v>3.0871531354488724</v>
      </c>
      <c r="H19" s="103">
        <v>-41.234653133865088</v>
      </c>
      <c r="J19" s="872"/>
      <c r="K19" s="872"/>
    </row>
    <row r="20" spans="1:256" ht="22.5" customHeight="1" thickBot="1">
      <c r="A20" s="876" t="s">
        <v>799</v>
      </c>
      <c r="B20" s="875">
        <v>38.536070201543801</v>
      </c>
      <c r="C20" s="875">
        <v>35.847612036391297</v>
      </c>
      <c r="D20" s="874">
        <v>39.726839775679842</v>
      </c>
      <c r="E20" s="874">
        <v>38.335804123998123</v>
      </c>
      <c r="F20" s="874">
        <v>35.546557689854339</v>
      </c>
      <c r="G20" s="858">
        <v>-3.5015008984764222</v>
      </c>
      <c r="H20" s="873">
        <v>-7.275826079249299</v>
      </c>
      <c r="J20" s="872"/>
      <c r="K20" s="872"/>
    </row>
    <row r="21" spans="1:256" ht="13.5" thickTop="1">
      <c r="A21" s="868" t="s">
        <v>798</v>
      </c>
      <c r="B21" s="868"/>
      <c r="C21" s="868"/>
      <c r="D21" s="871"/>
      <c r="E21" s="862"/>
      <c r="F21" s="862"/>
      <c r="G21" s="870"/>
      <c r="H21" s="870"/>
      <c r="J21" s="861" t="s">
        <v>797</v>
      </c>
    </row>
    <row r="22" spans="1:256">
      <c r="A22" s="868" t="s">
        <v>796</v>
      </c>
      <c r="B22" s="868"/>
      <c r="C22" s="868"/>
      <c r="D22" s="862"/>
      <c r="E22" s="862"/>
      <c r="F22" s="862"/>
      <c r="G22" s="862"/>
      <c r="H22" s="862"/>
    </row>
    <row r="23" spans="1:256">
      <c r="A23" s="868" t="s">
        <v>795</v>
      </c>
      <c r="B23" s="868"/>
      <c r="C23" s="868"/>
      <c r="D23" s="862"/>
      <c r="E23" s="862"/>
      <c r="F23" s="862"/>
      <c r="G23" s="862"/>
      <c r="H23" s="862"/>
    </row>
    <row r="24" spans="1:256">
      <c r="A24" s="868" t="s">
        <v>794</v>
      </c>
      <c r="B24" s="868"/>
      <c r="C24" s="868"/>
      <c r="D24" s="862"/>
      <c r="E24" s="862"/>
      <c r="F24" s="862"/>
      <c r="G24" s="869"/>
      <c r="H24" s="862"/>
    </row>
    <row r="25" spans="1:256">
      <c r="A25" s="868" t="s">
        <v>793</v>
      </c>
      <c r="B25" s="868"/>
      <c r="C25" s="868"/>
      <c r="D25" s="862"/>
      <c r="E25" s="862"/>
      <c r="F25" s="862"/>
      <c r="G25" s="862"/>
      <c r="H25" s="862"/>
    </row>
    <row r="26" spans="1:256">
      <c r="A26" s="862"/>
      <c r="B26" s="862"/>
      <c r="C26" s="862"/>
      <c r="D26" s="862"/>
      <c r="E26" s="862"/>
      <c r="F26" s="862"/>
      <c r="G26" s="862"/>
      <c r="H26" s="862"/>
      <c r="I26" s="862"/>
    </row>
    <row r="27" spans="1:256">
      <c r="A27" s="862"/>
      <c r="B27" s="862"/>
      <c r="C27" s="862"/>
      <c r="D27" s="862"/>
      <c r="E27" s="862"/>
      <c r="F27" s="862"/>
      <c r="G27" s="862"/>
      <c r="H27" s="862"/>
      <c r="I27" s="867"/>
      <c r="J27" s="866"/>
      <c r="K27" s="866"/>
      <c r="L27" s="866"/>
      <c r="M27" s="866"/>
      <c r="N27" s="866"/>
      <c r="O27" s="866"/>
      <c r="P27" s="866"/>
      <c r="Q27" s="866"/>
      <c r="R27" s="866"/>
      <c r="S27" s="866"/>
      <c r="T27" s="866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66"/>
      <c r="BB27" s="866"/>
      <c r="BC27" s="866"/>
      <c r="BD27" s="866"/>
      <c r="BE27" s="866"/>
      <c r="BF27" s="866"/>
      <c r="BG27" s="866"/>
      <c r="BH27" s="866"/>
      <c r="BI27" s="866"/>
      <c r="BJ27" s="866"/>
      <c r="BK27" s="866"/>
      <c r="BL27" s="866"/>
      <c r="BM27" s="866"/>
      <c r="BN27" s="866"/>
      <c r="BO27" s="866"/>
      <c r="BP27" s="866"/>
      <c r="BQ27" s="866"/>
      <c r="BR27" s="866"/>
      <c r="BS27" s="866"/>
      <c r="BT27" s="866"/>
      <c r="BU27" s="866"/>
      <c r="BV27" s="866"/>
      <c r="BW27" s="866"/>
      <c r="BX27" s="866"/>
      <c r="BY27" s="866"/>
      <c r="BZ27" s="866"/>
      <c r="CA27" s="866"/>
      <c r="CB27" s="866"/>
      <c r="CC27" s="866"/>
      <c r="CD27" s="866"/>
      <c r="CE27" s="866"/>
      <c r="CF27" s="866"/>
      <c r="CG27" s="866"/>
      <c r="CH27" s="866"/>
      <c r="CI27" s="866"/>
      <c r="CJ27" s="866"/>
      <c r="CK27" s="866"/>
      <c r="CL27" s="866"/>
      <c r="CM27" s="866"/>
      <c r="CN27" s="866"/>
      <c r="CO27" s="866"/>
      <c r="CP27" s="866"/>
      <c r="CQ27" s="866"/>
      <c r="CR27" s="866"/>
      <c r="CS27" s="866"/>
      <c r="CT27" s="866"/>
      <c r="CU27" s="866"/>
      <c r="CV27" s="866"/>
      <c r="CW27" s="866"/>
      <c r="CX27" s="866"/>
      <c r="CY27" s="866"/>
      <c r="CZ27" s="866"/>
      <c r="DA27" s="866"/>
      <c r="DB27" s="866"/>
      <c r="DC27" s="866"/>
      <c r="DD27" s="866"/>
      <c r="DE27" s="866"/>
      <c r="DF27" s="866"/>
      <c r="DG27" s="866"/>
      <c r="DH27" s="866"/>
      <c r="DI27" s="866"/>
      <c r="DJ27" s="866"/>
      <c r="DK27" s="866"/>
      <c r="DL27" s="866"/>
      <c r="DM27" s="866"/>
      <c r="DN27" s="866"/>
      <c r="DO27" s="866"/>
      <c r="DP27" s="866"/>
      <c r="DQ27" s="866"/>
      <c r="DR27" s="866"/>
      <c r="DS27" s="866"/>
      <c r="DT27" s="866"/>
      <c r="DU27" s="866"/>
      <c r="DV27" s="866"/>
      <c r="DW27" s="866"/>
      <c r="DX27" s="866"/>
      <c r="DY27" s="866"/>
      <c r="DZ27" s="866"/>
      <c r="EA27" s="866"/>
      <c r="EB27" s="866"/>
      <c r="EC27" s="866"/>
      <c r="ED27" s="866"/>
      <c r="EE27" s="866"/>
      <c r="EF27" s="866"/>
      <c r="EG27" s="866"/>
      <c r="EH27" s="866"/>
      <c r="EI27" s="866"/>
      <c r="EJ27" s="866"/>
      <c r="EK27" s="866"/>
      <c r="EL27" s="866"/>
      <c r="EM27" s="866"/>
      <c r="EN27" s="866"/>
      <c r="EO27" s="866"/>
      <c r="EP27" s="866"/>
      <c r="EQ27" s="866"/>
      <c r="ER27" s="866"/>
      <c r="ES27" s="866"/>
      <c r="ET27" s="866"/>
      <c r="EU27" s="866"/>
      <c r="EV27" s="866"/>
      <c r="EW27" s="866"/>
      <c r="EX27" s="866"/>
      <c r="EY27" s="866"/>
      <c r="EZ27" s="866"/>
      <c r="FA27" s="866"/>
      <c r="FB27" s="866"/>
      <c r="FC27" s="866"/>
      <c r="FD27" s="866"/>
      <c r="FE27" s="866"/>
      <c r="FF27" s="866"/>
      <c r="FG27" s="866"/>
      <c r="FH27" s="866"/>
      <c r="FI27" s="866"/>
      <c r="FJ27" s="866"/>
      <c r="FK27" s="866"/>
      <c r="FL27" s="866"/>
      <c r="FM27" s="866"/>
      <c r="FN27" s="866"/>
      <c r="FO27" s="866"/>
      <c r="FP27" s="866"/>
      <c r="FQ27" s="866"/>
      <c r="FR27" s="866"/>
      <c r="FS27" s="866"/>
      <c r="FT27" s="866"/>
      <c r="FU27" s="866"/>
      <c r="FV27" s="866"/>
      <c r="FW27" s="866"/>
      <c r="FX27" s="866"/>
      <c r="FY27" s="866"/>
      <c r="FZ27" s="866"/>
      <c r="GA27" s="866"/>
      <c r="GB27" s="866"/>
      <c r="GC27" s="866"/>
      <c r="GD27" s="866"/>
      <c r="GE27" s="866"/>
      <c r="GF27" s="866"/>
      <c r="GG27" s="866"/>
      <c r="GH27" s="866"/>
      <c r="GI27" s="866"/>
      <c r="GJ27" s="866"/>
      <c r="GK27" s="866"/>
      <c r="GL27" s="866"/>
      <c r="GM27" s="866"/>
      <c r="GN27" s="866"/>
      <c r="GO27" s="866"/>
      <c r="GP27" s="866"/>
      <c r="GQ27" s="866"/>
      <c r="GR27" s="866"/>
      <c r="GS27" s="866"/>
      <c r="GT27" s="866"/>
      <c r="GU27" s="866"/>
      <c r="GV27" s="866"/>
      <c r="GW27" s="866"/>
      <c r="GX27" s="866"/>
      <c r="GY27" s="866"/>
      <c r="GZ27" s="866"/>
      <c r="HA27" s="866"/>
      <c r="HB27" s="866"/>
      <c r="HC27" s="866"/>
      <c r="HD27" s="866"/>
      <c r="HE27" s="866"/>
      <c r="HF27" s="866"/>
      <c r="HG27" s="866"/>
      <c r="HH27" s="866"/>
      <c r="HI27" s="866"/>
      <c r="HJ27" s="866"/>
      <c r="HK27" s="866"/>
      <c r="HL27" s="866"/>
      <c r="HM27" s="866"/>
      <c r="HN27" s="866"/>
      <c r="HO27" s="866"/>
      <c r="HP27" s="866"/>
      <c r="HQ27" s="866"/>
      <c r="HR27" s="866"/>
      <c r="HS27" s="866"/>
      <c r="HT27" s="866"/>
      <c r="HU27" s="866"/>
      <c r="HV27" s="866"/>
      <c r="HW27" s="866"/>
      <c r="HX27" s="866"/>
      <c r="HY27" s="866"/>
      <c r="HZ27" s="866"/>
      <c r="IA27" s="866"/>
      <c r="IB27" s="866"/>
      <c r="IC27" s="866"/>
      <c r="ID27" s="866"/>
      <c r="IE27" s="866"/>
      <c r="IF27" s="866"/>
      <c r="IG27" s="866"/>
      <c r="IH27" s="866"/>
      <c r="II27" s="866"/>
      <c r="IJ27" s="866"/>
      <c r="IK27" s="866"/>
      <c r="IL27" s="866"/>
      <c r="IM27" s="866"/>
      <c r="IN27" s="866"/>
      <c r="IO27" s="866"/>
      <c r="IP27" s="866"/>
      <c r="IQ27" s="866"/>
      <c r="IR27" s="866"/>
      <c r="IS27" s="866"/>
      <c r="IT27" s="866"/>
      <c r="IU27" s="866"/>
      <c r="IV27" s="866"/>
    </row>
    <row r="39" spans="1:12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</row>
    <row r="40" spans="1:12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</row>
    <row r="41" spans="1:12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</row>
    <row r="42" spans="1:12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</row>
    <row r="43" spans="1:12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</row>
    <row r="44" spans="1:12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</row>
    <row r="45" spans="1:12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</row>
    <row r="46" spans="1:12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</row>
    <row r="47" spans="1:12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</row>
    <row r="48" spans="1:12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</row>
    <row r="49" spans="1:12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</row>
    <row r="50" spans="1:12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</row>
    <row r="51" spans="1:12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</row>
    <row r="52" spans="1:12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</row>
    <row r="53" spans="1:12">
      <c r="A53" s="865"/>
      <c r="B53" s="865"/>
      <c r="C53" s="865"/>
      <c r="D53" s="864"/>
      <c r="E53" s="864"/>
      <c r="F53" s="864"/>
      <c r="G53" s="863"/>
      <c r="H53" s="863"/>
      <c r="I53" s="862"/>
      <c r="J53" s="862"/>
      <c r="K53" s="862"/>
      <c r="L53" s="862"/>
    </row>
    <row r="54" spans="1:12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</row>
    <row r="55" spans="1:12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</row>
    <row r="56" spans="1:12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</row>
    <row r="57" spans="1:12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</row>
    <row r="58" spans="1:12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</row>
    <row r="59" spans="1:12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</row>
    <row r="60" spans="1:12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</row>
    <row r="61" spans="1:12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</row>
    <row r="62" spans="1:12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</row>
    <row r="63" spans="1:12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</row>
    <row r="64" spans="1:12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</row>
    <row r="65" spans="1:12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</row>
    <row r="66" spans="1:12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</row>
    <row r="67" spans="1:12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</row>
    <row r="68" spans="1:12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</row>
    <row r="69" spans="1:12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</row>
    <row r="70" spans="1:12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</row>
    <row r="71" spans="1:12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</row>
    <row r="72" spans="1:12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</row>
    <row r="73" spans="1:12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</row>
    <row r="74" spans="1:12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8" sqref="A8"/>
    </sheetView>
  </sheetViews>
  <sheetFormatPr defaultRowHeight="12.75"/>
  <cols>
    <col min="1" max="1" width="38.42578125" style="900" bestFit="1" customWidth="1"/>
    <col min="2" max="2" width="11.42578125" style="900" customWidth="1"/>
    <col min="3" max="3" width="15.42578125" style="900" customWidth="1"/>
    <col min="4" max="16384" width="9.140625" style="900"/>
  </cols>
  <sheetData>
    <row r="1" spans="1:8">
      <c r="A1" s="2754" t="s">
        <v>840</v>
      </c>
      <c r="B1" s="2754"/>
      <c r="C1" s="2754"/>
    </row>
    <row r="2" spans="1:8" ht="15.75">
      <c r="A2" s="2363" t="s">
        <v>839</v>
      </c>
      <c r="B2" s="2363"/>
      <c r="C2" s="2363"/>
    </row>
    <row r="3" spans="1:8">
      <c r="A3" s="2755" t="s">
        <v>838</v>
      </c>
      <c r="B3" s="2755"/>
      <c r="C3" s="2755"/>
    </row>
    <row r="4" spans="1:8" ht="13.5" thickBot="1">
      <c r="A4" s="904"/>
      <c r="B4" s="904"/>
      <c r="C4" s="931" t="s">
        <v>837</v>
      </c>
      <c r="D4" s="904"/>
      <c r="E4" s="904"/>
    </row>
    <row r="5" spans="1:8" ht="48" thickTop="1">
      <c r="A5" s="930" t="s">
        <v>836</v>
      </c>
      <c r="B5" s="929" t="s">
        <v>835</v>
      </c>
      <c r="C5" s="928" t="s">
        <v>834</v>
      </c>
      <c r="D5" s="904"/>
      <c r="E5" s="904"/>
    </row>
    <row r="6" spans="1:8" ht="20.25" customHeight="1">
      <c r="A6" s="927" t="s">
        <v>833</v>
      </c>
      <c r="B6" s="926">
        <v>1704.231</v>
      </c>
      <c r="C6" s="925"/>
      <c r="D6" s="904"/>
      <c r="E6" s="904"/>
    </row>
    <row r="7" spans="1:8" ht="20.25" customHeight="1">
      <c r="A7" s="924" t="s">
        <v>832</v>
      </c>
      <c r="B7" s="923">
        <v>887.40899999999999</v>
      </c>
      <c r="C7" s="922">
        <v>64391</v>
      </c>
      <c r="D7" s="910"/>
      <c r="E7" s="910"/>
      <c r="F7" s="908"/>
      <c r="G7" s="909"/>
      <c r="H7" s="908"/>
    </row>
    <row r="8" spans="1:8" ht="20.25" customHeight="1">
      <c r="A8" s="924" t="s">
        <v>831</v>
      </c>
      <c r="B8" s="923">
        <v>276.46899999999999</v>
      </c>
      <c r="C8" s="922">
        <v>64395</v>
      </c>
      <c r="D8" s="910"/>
      <c r="E8" s="910"/>
      <c r="F8" s="908"/>
      <c r="G8" s="909"/>
      <c r="H8" s="908"/>
    </row>
    <row r="9" spans="1:8" ht="20.25" customHeight="1">
      <c r="A9" s="924" t="s">
        <v>830</v>
      </c>
      <c r="B9" s="923">
        <v>121.34399999999999</v>
      </c>
      <c r="C9" s="922">
        <v>64404</v>
      </c>
      <c r="D9" s="910"/>
      <c r="E9" s="910"/>
      <c r="F9" s="908"/>
      <c r="G9" s="909"/>
      <c r="H9" s="908"/>
    </row>
    <row r="10" spans="1:8" ht="20.25" customHeight="1">
      <c r="A10" s="924" t="s">
        <v>829</v>
      </c>
      <c r="B10" s="923">
        <v>176</v>
      </c>
      <c r="C10" s="922">
        <v>64444</v>
      </c>
      <c r="D10" s="910"/>
      <c r="E10" s="910"/>
      <c r="F10" s="908"/>
      <c r="G10" s="909"/>
      <c r="H10" s="908"/>
    </row>
    <row r="11" spans="1:8" ht="20.25" customHeight="1">
      <c r="A11" s="916" t="s">
        <v>828</v>
      </c>
      <c r="B11" s="915">
        <v>243.00899999999999</v>
      </c>
      <c r="C11" s="914">
        <v>64452</v>
      </c>
      <c r="D11" s="910"/>
      <c r="E11" s="910"/>
      <c r="F11" s="908"/>
      <c r="G11" s="909"/>
      <c r="H11" s="908"/>
    </row>
    <row r="12" spans="1:8" ht="20.25" customHeight="1">
      <c r="A12" s="921" t="s">
        <v>827</v>
      </c>
      <c r="B12" s="920">
        <v>335.11399999999998</v>
      </c>
      <c r="C12" s="914"/>
      <c r="D12" s="910"/>
      <c r="E12" s="910"/>
      <c r="F12" s="908"/>
      <c r="G12" s="909"/>
      <c r="H12" s="908"/>
    </row>
    <row r="13" spans="1:8" ht="20.25" customHeight="1">
      <c r="A13" s="916" t="s">
        <v>826</v>
      </c>
      <c r="B13" s="915">
        <v>335.11399999999998</v>
      </c>
      <c r="C13" s="914">
        <v>64437</v>
      </c>
      <c r="D13" s="910"/>
      <c r="E13" s="910"/>
      <c r="F13" s="919"/>
      <c r="G13" s="918"/>
      <c r="H13" s="908"/>
    </row>
    <row r="14" spans="1:8" ht="20.25" customHeight="1">
      <c r="A14" s="921" t="s">
        <v>825</v>
      </c>
      <c r="B14" s="920">
        <v>1000</v>
      </c>
      <c r="C14" s="914"/>
      <c r="D14" s="910"/>
      <c r="E14" s="910"/>
      <c r="F14" s="919"/>
      <c r="G14" s="918"/>
      <c r="H14" s="908"/>
    </row>
    <row r="15" spans="1:8" ht="20.25" customHeight="1">
      <c r="A15" s="916" t="s">
        <v>824</v>
      </c>
      <c r="B15" s="915">
        <v>1000</v>
      </c>
      <c r="C15" s="914">
        <v>64428</v>
      </c>
      <c r="D15" s="910"/>
      <c r="E15" s="910"/>
      <c r="F15" s="919"/>
      <c r="G15" s="918"/>
      <c r="H15" s="908"/>
    </row>
    <row r="16" spans="1:8" ht="20.25" customHeight="1">
      <c r="A16" s="921" t="s">
        <v>823</v>
      </c>
      <c r="B16" s="920">
        <v>11500</v>
      </c>
      <c r="C16" s="911"/>
      <c r="D16" s="904"/>
      <c r="E16" s="904"/>
      <c r="F16" s="903"/>
      <c r="G16" s="902"/>
    </row>
    <row r="17" spans="1:8" ht="20.25" customHeight="1">
      <c r="A17" s="916" t="s">
        <v>822</v>
      </c>
      <c r="B17" s="915">
        <v>2500</v>
      </c>
      <c r="C17" s="914">
        <v>64389</v>
      </c>
      <c r="D17" s="910"/>
      <c r="E17" s="910"/>
      <c r="F17" s="919"/>
      <c r="G17" s="918"/>
      <c r="H17" s="908"/>
    </row>
    <row r="18" spans="1:8" ht="20.25" customHeight="1">
      <c r="A18" s="916" t="s">
        <v>821</v>
      </c>
      <c r="B18" s="915">
        <v>2000</v>
      </c>
      <c r="C18" s="917">
        <v>64422</v>
      </c>
      <c r="D18" s="904"/>
      <c r="E18" s="904"/>
      <c r="F18" s="903"/>
      <c r="G18" s="902"/>
    </row>
    <row r="19" spans="1:8" ht="20.25" customHeight="1">
      <c r="A19" s="916" t="s">
        <v>820</v>
      </c>
      <c r="B19" s="915">
        <v>1000</v>
      </c>
      <c r="C19" s="914">
        <v>64443</v>
      </c>
      <c r="D19" s="910"/>
      <c r="E19" s="910"/>
      <c r="F19" s="908"/>
      <c r="G19" s="909"/>
      <c r="H19" s="908"/>
    </row>
    <row r="20" spans="1:8" ht="20.25" customHeight="1">
      <c r="A20" s="916" t="s">
        <v>819</v>
      </c>
      <c r="B20" s="915">
        <v>3000</v>
      </c>
      <c r="C20" s="914">
        <v>64465</v>
      </c>
      <c r="D20" s="910"/>
      <c r="E20" s="910"/>
      <c r="F20" s="908"/>
      <c r="G20" s="909"/>
      <c r="H20" s="908"/>
    </row>
    <row r="21" spans="1:8" ht="20.25" customHeight="1">
      <c r="A21" s="913" t="s">
        <v>818</v>
      </c>
      <c r="B21" s="912">
        <v>3000</v>
      </c>
      <c r="C21" s="911">
        <v>64526</v>
      </c>
      <c r="D21" s="910"/>
      <c r="E21" s="910"/>
      <c r="F21" s="908"/>
      <c r="G21" s="909"/>
      <c r="H21" s="908"/>
    </row>
    <row r="22" spans="1:8" ht="20.25" customHeight="1" thickBot="1">
      <c r="A22" s="907" t="s">
        <v>406</v>
      </c>
      <c r="B22" s="906">
        <v>14539.345000000001</v>
      </c>
      <c r="C22" s="905"/>
      <c r="D22" s="904"/>
      <c r="E22" s="904"/>
      <c r="F22" s="903"/>
      <c r="G22" s="902"/>
    </row>
    <row r="23" spans="1:8" ht="13.5" thickTop="1">
      <c r="A23" s="901"/>
    </row>
  </sheetData>
  <mergeCells count="3">
    <mergeCell ref="A1:C1"/>
    <mergeCell ref="A2:C2"/>
    <mergeCell ref="A3:C3"/>
  </mergeCells>
  <pageMargins left="1.3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A14" sqref="A14"/>
    </sheetView>
  </sheetViews>
  <sheetFormatPr defaultRowHeight="12.75"/>
  <cols>
    <col min="1" max="1" width="27.85546875" style="861" customWidth="1"/>
    <col min="2" max="4" width="7" style="861" customWidth="1"/>
    <col min="5" max="10" width="10.85546875" style="861" customWidth="1"/>
    <col min="11" max="11" width="10.140625" style="861" bestFit="1" customWidth="1"/>
    <col min="12" max="12" width="8.140625" style="861" customWidth="1"/>
    <col min="13" max="16384" width="9.140625" style="861"/>
  </cols>
  <sheetData>
    <row r="1" spans="1:13">
      <c r="A1" s="2756" t="s">
        <v>861</v>
      </c>
      <c r="B1" s="2756"/>
      <c r="C1" s="2756"/>
      <c r="D1" s="2756"/>
      <c r="E1" s="2756"/>
      <c r="F1" s="2756"/>
      <c r="G1" s="2756"/>
      <c r="H1" s="2756"/>
      <c r="I1" s="2756"/>
      <c r="J1" s="2756"/>
      <c r="K1" s="2756"/>
      <c r="L1" s="2756"/>
    </row>
    <row r="2" spans="1:13" ht="15.75">
      <c r="A2" s="2182" t="s">
        <v>860</v>
      </c>
      <c r="B2" s="2182"/>
      <c r="C2" s="2182"/>
      <c r="D2" s="2182"/>
      <c r="E2" s="2182"/>
      <c r="F2" s="2182"/>
      <c r="G2" s="2182"/>
      <c r="H2" s="2182"/>
      <c r="I2" s="2182"/>
      <c r="J2" s="2182"/>
      <c r="K2" s="2182"/>
      <c r="L2" s="2182"/>
    </row>
    <row r="3" spans="1:13" ht="13.5" thickBot="1">
      <c r="A3" s="2757"/>
      <c r="B3" s="2757"/>
      <c r="C3" s="2757"/>
      <c r="D3" s="2757"/>
      <c r="E3" s="2757"/>
      <c r="F3" s="2757"/>
      <c r="G3" s="2757"/>
      <c r="H3" s="2757"/>
      <c r="I3" s="2757"/>
      <c r="J3" s="2757"/>
      <c r="K3" s="2757"/>
      <c r="L3" s="2757"/>
      <c r="M3" s="866"/>
    </row>
    <row r="4" spans="1:13" ht="18" customHeight="1" thickTop="1">
      <c r="A4" s="2758" t="s">
        <v>46</v>
      </c>
      <c r="B4" s="2746" t="s">
        <v>859</v>
      </c>
      <c r="C4" s="2762"/>
      <c r="D4" s="2747"/>
      <c r="E4" s="2762" t="s">
        <v>858</v>
      </c>
      <c r="F4" s="2762"/>
      <c r="G4" s="2762"/>
      <c r="H4" s="2762"/>
      <c r="I4" s="2762"/>
      <c r="J4" s="2762"/>
      <c r="K4" s="2762"/>
      <c r="L4" s="2763"/>
    </row>
    <row r="5" spans="1:13" ht="15" customHeight="1">
      <c r="A5" s="2759"/>
      <c r="B5" s="2764" t="s">
        <v>244</v>
      </c>
      <c r="C5" s="2765"/>
      <c r="D5" s="2766"/>
      <c r="E5" s="2767" t="s">
        <v>244</v>
      </c>
      <c r="F5" s="2768"/>
      <c r="G5" s="2768"/>
      <c r="H5" s="2768"/>
      <c r="I5" s="2768"/>
      <c r="J5" s="2768"/>
      <c r="K5" s="2768"/>
      <c r="L5" s="2769"/>
    </row>
    <row r="6" spans="1:13" ht="15.75" customHeight="1">
      <c r="A6" s="2759"/>
      <c r="B6" s="991"/>
      <c r="C6" s="991"/>
      <c r="D6" s="991"/>
      <c r="E6" s="898">
        <v>2017</v>
      </c>
      <c r="F6" s="898"/>
      <c r="G6" s="2752">
        <v>2018</v>
      </c>
      <c r="H6" s="2752"/>
      <c r="I6" s="2752">
        <v>2019</v>
      </c>
      <c r="J6" s="2752"/>
      <c r="K6" s="2752" t="s">
        <v>815</v>
      </c>
      <c r="L6" s="2753"/>
    </row>
    <row r="7" spans="1:13" ht="15.75">
      <c r="A7" s="2760"/>
      <c r="B7" s="990">
        <v>2017</v>
      </c>
      <c r="C7" s="990">
        <v>2018</v>
      </c>
      <c r="D7" s="990">
        <v>2019</v>
      </c>
      <c r="E7" s="989">
        <v>1</v>
      </c>
      <c r="F7" s="988">
        <v>2</v>
      </c>
      <c r="G7" s="986">
        <v>3</v>
      </c>
      <c r="H7" s="987">
        <v>4</v>
      </c>
      <c r="I7" s="986">
        <v>5</v>
      </c>
      <c r="J7" s="986">
        <v>6</v>
      </c>
      <c r="K7" s="985" t="s">
        <v>857</v>
      </c>
      <c r="L7" s="984" t="s">
        <v>856</v>
      </c>
    </row>
    <row r="8" spans="1:13" ht="15.75">
      <c r="A8" s="2761"/>
      <c r="B8" s="983"/>
      <c r="C8" s="982"/>
      <c r="D8" s="981"/>
      <c r="E8" s="980" t="s">
        <v>855</v>
      </c>
      <c r="F8" s="979" t="s">
        <v>854</v>
      </c>
      <c r="G8" s="979" t="s">
        <v>855</v>
      </c>
      <c r="H8" s="979" t="s">
        <v>854</v>
      </c>
      <c r="I8" s="979" t="s">
        <v>855</v>
      </c>
      <c r="J8" s="979" t="s">
        <v>854</v>
      </c>
      <c r="K8" s="978">
        <v>1</v>
      </c>
      <c r="L8" s="977">
        <v>3</v>
      </c>
    </row>
    <row r="9" spans="1:13" ht="23.25" customHeight="1">
      <c r="A9" s="976" t="s">
        <v>853</v>
      </c>
      <c r="B9" s="947">
        <v>148</v>
      </c>
      <c r="C9" s="947">
        <v>147</v>
      </c>
      <c r="D9" s="947">
        <v>149</v>
      </c>
      <c r="E9" s="946">
        <v>1447554.8882830001</v>
      </c>
      <c r="F9" s="943">
        <v>81.895412594643318</v>
      </c>
      <c r="G9" s="946">
        <v>1102993.471989</v>
      </c>
      <c r="H9" s="944">
        <v>80.489465366566577</v>
      </c>
      <c r="I9" s="945">
        <v>1159911.6000000001</v>
      </c>
      <c r="J9" s="944">
        <v>79.11833466840919</v>
      </c>
      <c r="K9" s="943">
        <v>-23.802994904234509</v>
      </c>
      <c r="L9" s="942">
        <v>5.1603322645564731</v>
      </c>
      <c r="M9" s="950"/>
    </row>
    <row r="10" spans="1:13" ht="23.25" customHeight="1">
      <c r="A10" s="975" t="s">
        <v>852</v>
      </c>
      <c r="B10" s="973">
        <v>27</v>
      </c>
      <c r="C10" s="974">
        <v>27</v>
      </c>
      <c r="D10" s="973">
        <v>27</v>
      </c>
      <c r="E10" s="972">
        <v>917154.53</v>
      </c>
      <c r="F10" s="968">
        <v>51.888014233773127</v>
      </c>
      <c r="G10" s="971">
        <v>747751.38539099996</v>
      </c>
      <c r="H10" s="969">
        <v>54.566151809311258</v>
      </c>
      <c r="I10" s="970">
        <v>774037.89</v>
      </c>
      <c r="J10" s="969">
        <v>52.797634601679391</v>
      </c>
      <c r="K10" s="968">
        <v>-18.470512772694931</v>
      </c>
      <c r="L10" s="967">
        <v>3.515407008608193</v>
      </c>
      <c r="M10" s="950"/>
    </row>
    <row r="11" spans="1:13" ht="23.25" customHeight="1">
      <c r="A11" s="964" t="s">
        <v>851</v>
      </c>
      <c r="B11" s="962">
        <v>69</v>
      </c>
      <c r="C11" s="963">
        <v>33</v>
      </c>
      <c r="D11" s="962">
        <v>26</v>
      </c>
      <c r="E11" s="965">
        <v>200354.755875</v>
      </c>
      <c r="F11" s="959">
        <v>11.335069592521272</v>
      </c>
      <c r="G11" s="961">
        <v>72701.840154999998</v>
      </c>
      <c r="H11" s="960">
        <v>5.3053190194219848</v>
      </c>
      <c r="I11" s="966">
        <v>75062.009999999995</v>
      </c>
      <c r="J11" s="960">
        <v>5.1200291712432886</v>
      </c>
      <c r="K11" s="959">
        <v>-63.713444266649603</v>
      </c>
      <c r="L11" s="958">
        <v>3.2463687851203247</v>
      </c>
      <c r="M11" s="950"/>
    </row>
    <row r="12" spans="1:13" ht="23.25" customHeight="1">
      <c r="A12" s="964" t="s">
        <v>850</v>
      </c>
      <c r="B12" s="962">
        <v>30</v>
      </c>
      <c r="C12" s="963">
        <v>27</v>
      </c>
      <c r="D12" s="962">
        <v>24</v>
      </c>
      <c r="E12" s="965">
        <v>50218.918708999998</v>
      </c>
      <c r="F12" s="959">
        <v>2.8411351452162457</v>
      </c>
      <c r="G12" s="961">
        <v>18786.068384999999</v>
      </c>
      <c r="H12" s="960">
        <v>1.370888077806764</v>
      </c>
      <c r="I12" s="961">
        <v>18851.650000000001</v>
      </c>
      <c r="J12" s="960">
        <v>1.2858834705607878</v>
      </c>
      <c r="K12" s="959">
        <v>-62.591650979467929</v>
      </c>
      <c r="L12" s="958">
        <v>0.34909707372494836</v>
      </c>
      <c r="M12" s="950"/>
    </row>
    <row r="13" spans="1:13" ht="23.25" customHeight="1">
      <c r="A13" s="964" t="s">
        <v>849</v>
      </c>
      <c r="B13" s="959" t="s">
        <v>147</v>
      </c>
      <c r="C13" s="963">
        <v>38</v>
      </c>
      <c r="D13" s="962">
        <v>50</v>
      </c>
      <c r="E13" s="960" t="s">
        <v>147</v>
      </c>
      <c r="F13" s="960" t="s">
        <v>147</v>
      </c>
      <c r="G13" s="961">
        <v>79198.502116999996</v>
      </c>
      <c r="H13" s="960">
        <v>5.7794041897047554</v>
      </c>
      <c r="I13" s="961">
        <v>105528.41</v>
      </c>
      <c r="J13" s="960">
        <v>7.1981623939316579</v>
      </c>
      <c r="K13" s="959" t="s">
        <v>147</v>
      </c>
      <c r="L13" s="958">
        <v>33.245461945862075</v>
      </c>
      <c r="M13" s="950"/>
    </row>
    <row r="14" spans="1:13" ht="23.25" customHeight="1">
      <c r="A14" s="957" t="s">
        <v>848</v>
      </c>
      <c r="B14" s="956">
        <v>22</v>
      </c>
      <c r="C14" s="956">
        <v>22</v>
      </c>
      <c r="D14" s="956">
        <v>22</v>
      </c>
      <c r="E14" s="955">
        <v>279826.68369899999</v>
      </c>
      <c r="F14" s="952">
        <v>15.83119362313267</v>
      </c>
      <c r="G14" s="955">
        <v>184555.67594099999</v>
      </c>
      <c r="H14" s="953">
        <v>13.467702270321825</v>
      </c>
      <c r="I14" s="954">
        <v>186431.64</v>
      </c>
      <c r="J14" s="953">
        <v>12.716625030994072</v>
      </c>
      <c r="K14" s="952">
        <v>-34.046434206567582</v>
      </c>
      <c r="L14" s="951">
        <v>1.0164759492954971</v>
      </c>
      <c r="M14" s="950"/>
    </row>
    <row r="15" spans="1:13" ht="23.25" customHeight="1">
      <c r="A15" s="948" t="s">
        <v>847</v>
      </c>
      <c r="B15" s="947">
        <v>18</v>
      </c>
      <c r="C15" s="947">
        <v>18</v>
      </c>
      <c r="D15" s="947">
        <v>19</v>
      </c>
      <c r="E15" s="946">
        <v>44764.967333000001</v>
      </c>
      <c r="F15" s="943">
        <v>2.5325778657486353</v>
      </c>
      <c r="G15" s="946">
        <v>39209.043883999999</v>
      </c>
      <c r="H15" s="944">
        <v>2.8612272510248191</v>
      </c>
      <c r="I15" s="945">
        <v>52257.58</v>
      </c>
      <c r="J15" s="944">
        <v>3.5645239718278248</v>
      </c>
      <c r="K15" s="943">
        <v>-12.411320235465169</v>
      </c>
      <c r="L15" s="942">
        <v>33.279403993130018</v>
      </c>
      <c r="M15" s="950"/>
    </row>
    <row r="16" spans="1:13" ht="23.25" customHeight="1">
      <c r="A16" s="948" t="s">
        <v>846</v>
      </c>
      <c r="B16" s="947">
        <v>4</v>
      </c>
      <c r="C16" s="947">
        <v>4</v>
      </c>
      <c r="D16" s="947">
        <v>4</v>
      </c>
      <c r="E16" s="946">
        <v>28380.148055000001</v>
      </c>
      <c r="F16" s="943">
        <v>1.6056067740672106</v>
      </c>
      <c r="G16" s="946">
        <v>22705.037945</v>
      </c>
      <c r="H16" s="944">
        <v>1.656869611408619</v>
      </c>
      <c r="I16" s="945">
        <v>23665.94</v>
      </c>
      <c r="J16" s="944">
        <v>1.6142693642881853</v>
      </c>
      <c r="K16" s="943">
        <v>-19.996760055662094</v>
      </c>
      <c r="L16" s="942">
        <v>4.2321094434092572</v>
      </c>
      <c r="M16" s="950"/>
    </row>
    <row r="17" spans="1:12" ht="23.25" customHeight="1">
      <c r="A17" s="948" t="s">
        <v>845</v>
      </c>
      <c r="B17" s="947">
        <v>4</v>
      </c>
      <c r="C17" s="947">
        <v>4</v>
      </c>
      <c r="D17" s="947">
        <v>4</v>
      </c>
      <c r="E17" s="946">
        <v>1194.155195</v>
      </c>
      <c r="F17" s="943">
        <v>6.7559325859181146E-2</v>
      </c>
      <c r="G17" s="946">
        <v>1400.8076100000001</v>
      </c>
      <c r="H17" s="944">
        <v>0.10222205160199023</v>
      </c>
      <c r="I17" s="945">
        <v>3048.64</v>
      </c>
      <c r="J17" s="944">
        <v>0.2079497435869242</v>
      </c>
      <c r="K17" s="943">
        <v>17.305323115895348</v>
      </c>
      <c r="L17" s="942">
        <v>117.63445445588349</v>
      </c>
    </row>
    <row r="18" spans="1:12" ht="23.25" customHeight="1">
      <c r="A18" s="949" t="s">
        <v>844</v>
      </c>
      <c r="B18" s="947">
        <v>17</v>
      </c>
      <c r="C18" s="947">
        <v>21</v>
      </c>
      <c r="D18" s="947">
        <v>32</v>
      </c>
      <c r="E18" s="946">
        <v>89554.256907999996</v>
      </c>
      <c r="F18" s="943">
        <v>5.0665317622508814</v>
      </c>
      <c r="G18" s="946">
        <v>55998.400196000002</v>
      </c>
      <c r="H18" s="944">
        <v>4.0864079503854285</v>
      </c>
      <c r="I18" s="945">
        <v>93290.17</v>
      </c>
      <c r="J18" s="944">
        <v>6.363383977996933</v>
      </c>
      <c r="K18" s="943">
        <v>-37.469862260676521</v>
      </c>
      <c r="L18" s="942">
        <v>66.594348541163782</v>
      </c>
    </row>
    <row r="19" spans="1:12" ht="23.25" customHeight="1">
      <c r="A19" s="948" t="s">
        <v>843</v>
      </c>
      <c r="B19" s="947">
        <v>3</v>
      </c>
      <c r="C19" s="947">
        <v>4</v>
      </c>
      <c r="D19" s="947">
        <v>4</v>
      </c>
      <c r="E19" s="946">
        <v>156116.87563975001</v>
      </c>
      <c r="F19" s="943">
        <v>8.8323116774307771</v>
      </c>
      <c r="G19" s="946">
        <v>148050.79630700001</v>
      </c>
      <c r="H19" s="944">
        <v>10.803807769012547</v>
      </c>
      <c r="I19" s="945">
        <v>133872.6</v>
      </c>
      <c r="J19" s="944">
        <v>9.1315382738909392</v>
      </c>
      <c r="K19" s="943">
        <v>-5.1666927740489825</v>
      </c>
      <c r="L19" s="942">
        <v>-9.5765755137175432</v>
      </c>
    </row>
    <row r="20" spans="1:12" ht="23.25" customHeight="1" thickBot="1">
      <c r="A20" s="941" t="s">
        <v>531</v>
      </c>
      <c r="B20" s="940">
        <v>194</v>
      </c>
      <c r="C20" s="940">
        <v>198</v>
      </c>
      <c r="D20" s="940">
        <v>212</v>
      </c>
      <c r="E20" s="939">
        <v>1767565.29141375</v>
      </c>
      <c r="F20" s="938">
        <v>100</v>
      </c>
      <c r="G20" s="939">
        <v>1370357.5579309999</v>
      </c>
      <c r="H20" s="938">
        <v>99.999999999999972</v>
      </c>
      <c r="I20" s="937">
        <v>1466046.53</v>
      </c>
      <c r="J20" s="936">
        <v>100</v>
      </c>
      <c r="K20" s="935">
        <v>-22.472026092176307</v>
      </c>
      <c r="L20" s="934">
        <v>6.9827740588721809</v>
      </c>
    </row>
    <row r="21" spans="1:12" ht="13.5" thickTop="1">
      <c r="A21" s="868" t="s">
        <v>842</v>
      </c>
      <c r="B21" s="868"/>
      <c r="C21" s="862"/>
      <c r="D21" s="867"/>
      <c r="E21" s="862"/>
      <c r="F21" s="862"/>
      <c r="G21" s="862"/>
      <c r="H21" s="862"/>
      <c r="I21" s="933"/>
      <c r="J21" s="862"/>
      <c r="K21" s="862"/>
      <c r="L21" s="862"/>
    </row>
    <row r="22" spans="1:12">
      <c r="A22" s="861" t="s">
        <v>841</v>
      </c>
      <c r="I22" s="872"/>
    </row>
    <row r="23" spans="1:12">
      <c r="J23" s="872"/>
    </row>
    <row r="25" spans="1:12">
      <c r="D25" s="861" t="s">
        <v>147</v>
      </c>
    </row>
    <row r="26" spans="1:12">
      <c r="F26" s="932"/>
      <c r="J26" s="872"/>
    </row>
    <row r="27" spans="1:12">
      <c r="J27" s="872"/>
    </row>
    <row r="28" spans="1:12">
      <c r="J28" s="872"/>
    </row>
    <row r="29" spans="1:12">
      <c r="J29" s="872"/>
    </row>
    <row r="30" spans="1:12">
      <c r="J30" s="872"/>
      <c r="K30" s="872"/>
    </row>
    <row r="31" spans="1:12">
      <c r="K31" s="872"/>
    </row>
    <row r="32" spans="1:12">
      <c r="J32" s="872"/>
      <c r="K32" s="872"/>
    </row>
    <row r="33" spans="10:11">
      <c r="J33" s="872"/>
      <c r="K33" s="872"/>
    </row>
    <row r="34" spans="10:11">
      <c r="J34" s="872"/>
      <c r="K34" s="872"/>
    </row>
    <row r="35" spans="10:11">
      <c r="J35" s="872"/>
      <c r="K35" s="872"/>
    </row>
    <row r="36" spans="10:11">
      <c r="K36" s="872"/>
    </row>
    <row r="38" spans="10:11">
      <c r="J38" s="872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A2" sqref="A2:J2"/>
    </sheetView>
  </sheetViews>
  <sheetFormatPr defaultRowHeight="12.75"/>
  <cols>
    <col min="1" max="1" width="30.5703125" style="992" customWidth="1"/>
    <col min="2" max="10" width="10.140625" style="992" customWidth="1"/>
    <col min="11" max="16384" width="9.140625" style="992"/>
  </cols>
  <sheetData>
    <row r="1" spans="1:14">
      <c r="A1" s="2770" t="s">
        <v>879</v>
      </c>
      <c r="B1" s="2770"/>
      <c r="C1" s="2770"/>
      <c r="D1" s="2770"/>
      <c r="E1" s="2770"/>
      <c r="F1" s="2770"/>
      <c r="G1" s="2770"/>
      <c r="H1" s="2770"/>
      <c r="I1" s="2770"/>
      <c r="J1" s="2770"/>
      <c r="K1" s="1042"/>
      <c r="L1" s="1042"/>
      <c r="M1" s="1042"/>
      <c r="N1" s="1042"/>
    </row>
    <row r="2" spans="1:14" ht="15.75">
      <c r="A2" s="2363" t="s">
        <v>137</v>
      </c>
      <c r="B2" s="2363"/>
      <c r="C2" s="2363"/>
      <c r="D2" s="2363"/>
      <c r="E2" s="2363"/>
      <c r="F2" s="2363"/>
      <c r="G2" s="2363"/>
      <c r="H2" s="2363"/>
      <c r="I2" s="2363"/>
      <c r="J2" s="2363"/>
      <c r="K2" s="1042"/>
      <c r="L2" s="1042"/>
      <c r="M2" s="1042"/>
      <c r="N2" s="1042"/>
    </row>
    <row r="3" spans="1:14">
      <c r="A3" s="2757" t="s">
        <v>890</v>
      </c>
      <c r="B3" s="2757"/>
      <c r="C3" s="2757"/>
      <c r="D3" s="2757"/>
      <c r="E3" s="2757"/>
      <c r="F3" s="2757"/>
      <c r="G3" s="2757"/>
      <c r="H3" s="2757"/>
      <c r="I3" s="2757"/>
      <c r="J3" s="2757"/>
      <c r="K3" s="1039"/>
      <c r="L3" s="1041"/>
      <c r="M3" s="1039"/>
      <c r="N3" s="1039"/>
    </row>
    <row r="4" spans="1:14" ht="13.5" thickBot="1">
      <c r="A4" s="2757"/>
      <c r="B4" s="2757"/>
      <c r="C4" s="2757"/>
      <c r="D4" s="2757"/>
      <c r="E4" s="2757"/>
      <c r="F4" s="2757"/>
      <c r="G4" s="2757"/>
      <c r="H4" s="2757"/>
      <c r="I4" s="2757"/>
      <c r="J4" s="2757"/>
      <c r="K4" s="1039"/>
      <c r="L4" s="1039"/>
      <c r="M4" s="1039"/>
      <c r="N4" s="1039"/>
    </row>
    <row r="5" spans="1:14" ht="13.5" thickTop="1">
      <c r="A5" s="2744" t="s">
        <v>878</v>
      </c>
      <c r="B5" s="1040" t="s">
        <v>45</v>
      </c>
      <c r="C5" s="2772" t="s">
        <v>44</v>
      </c>
      <c r="D5" s="2772"/>
      <c r="E5" s="2772"/>
      <c r="F5" s="2772" t="s">
        <v>56</v>
      </c>
      <c r="G5" s="2772"/>
      <c r="H5" s="2772"/>
      <c r="I5" s="2748" t="s">
        <v>815</v>
      </c>
      <c r="J5" s="2749"/>
      <c r="K5" s="1039"/>
    </row>
    <row r="6" spans="1:14">
      <c r="A6" s="2745"/>
      <c r="B6" s="1038" t="s">
        <v>875</v>
      </c>
      <c r="C6" s="898" t="s">
        <v>877</v>
      </c>
      <c r="D6" s="1038" t="s">
        <v>876</v>
      </c>
      <c r="E6" s="1038" t="s">
        <v>875</v>
      </c>
      <c r="F6" s="898" t="s">
        <v>877</v>
      </c>
      <c r="G6" s="1038" t="s">
        <v>876</v>
      </c>
      <c r="H6" s="1038" t="s">
        <v>875</v>
      </c>
      <c r="I6" s="2773" t="s">
        <v>874</v>
      </c>
      <c r="J6" s="2774" t="s">
        <v>873</v>
      </c>
      <c r="K6" s="1035"/>
    </row>
    <row r="7" spans="1:14" ht="15.75">
      <c r="A7" s="2771"/>
      <c r="B7" s="128">
        <v>1</v>
      </c>
      <c r="C7" s="127">
        <v>2</v>
      </c>
      <c r="D7" s="127">
        <v>3</v>
      </c>
      <c r="E7" s="128">
        <v>4</v>
      </c>
      <c r="F7" s="127">
        <v>5</v>
      </c>
      <c r="G7" s="127">
        <v>6</v>
      </c>
      <c r="H7" s="128">
        <v>7</v>
      </c>
      <c r="I7" s="2773"/>
      <c r="J7" s="2774"/>
      <c r="K7" s="1037"/>
      <c r="L7" s="1035"/>
      <c r="M7" s="1036"/>
      <c r="N7" s="1035"/>
    </row>
    <row r="8" spans="1:14" ht="21" customHeight="1">
      <c r="A8" s="1034" t="s">
        <v>723</v>
      </c>
      <c r="B8" s="1033">
        <v>1295.78</v>
      </c>
      <c r="C8" s="1032">
        <v>1050.9722999999999</v>
      </c>
      <c r="D8" s="1032">
        <v>985.77300000000002</v>
      </c>
      <c r="E8" s="1032">
        <v>1019.7922</v>
      </c>
      <c r="F8" s="1032">
        <v>1051.7938999999999</v>
      </c>
      <c r="G8" s="1032">
        <v>1017.9229</v>
      </c>
      <c r="H8" s="1032">
        <v>1044.5688</v>
      </c>
      <c r="I8" s="1031">
        <v>-21.298970504252253</v>
      </c>
      <c r="J8" s="1030">
        <v>2.4295733974038995</v>
      </c>
      <c r="L8" s="1022"/>
      <c r="M8" s="1022"/>
      <c r="N8" s="1022"/>
    </row>
    <row r="9" spans="1:14" ht="21" customHeight="1">
      <c r="A9" s="1027" t="s">
        <v>722</v>
      </c>
      <c r="B9" s="1029">
        <v>1748.23</v>
      </c>
      <c r="C9" s="1025">
        <v>1473.021</v>
      </c>
      <c r="D9" s="1025">
        <v>1407.5201</v>
      </c>
      <c r="E9" s="1025">
        <v>1442.0818999999999</v>
      </c>
      <c r="F9" s="1025">
        <v>1589.0189</v>
      </c>
      <c r="G9" s="1025">
        <v>1516.7594999999999</v>
      </c>
      <c r="H9" s="1025">
        <v>1574.434</v>
      </c>
      <c r="I9" s="1024">
        <v>-17.511889167901245</v>
      </c>
      <c r="J9" s="1023">
        <v>9.1778490528173222</v>
      </c>
      <c r="L9" s="1022"/>
      <c r="M9" s="1022"/>
      <c r="N9" s="1022"/>
    </row>
    <row r="10" spans="1:14" ht="21" customHeight="1">
      <c r="A10" s="1027" t="s">
        <v>872</v>
      </c>
      <c r="B10" s="1029">
        <v>7894.84</v>
      </c>
      <c r="C10" s="1025" t="s">
        <v>147</v>
      </c>
      <c r="D10" s="1025" t="s">
        <v>147</v>
      </c>
      <c r="E10" s="1025" t="s">
        <v>147</v>
      </c>
      <c r="F10" s="1025" t="s">
        <v>147</v>
      </c>
      <c r="G10" s="1025" t="s">
        <v>147</v>
      </c>
      <c r="H10" s="1025" t="s">
        <v>147</v>
      </c>
      <c r="I10" s="1024" t="s">
        <v>147</v>
      </c>
      <c r="J10" s="1023" t="s">
        <v>147</v>
      </c>
      <c r="L10" s="1022"/>
      <c r="M10" s="1022"/>
      <c r="N10" s="1022"/>
    </row>
    <row r="11" spans="1:14" ht="21" customHeight="1">
      <c r="A11" s="1027" t="s">
        <v>871</v>
      </c>
      <c r="B11" s="1029" t="s">
        <v>147</v>
      </c>
      <c r="C11" s="1025">
        <v>5372.8383999999996</v>
      </c>
      <c r="D11" s="1025">
        <v>4967.5316999999995</v>
      </c>
      <c r="E11" s="1025">
        <v>5145.1265999999996</v>
      </c>
      <c r="F11" s="1025">
        <v>5794.5531000000001</v>
      </c>
      <c r="G11" s="1025">
        <v>4874.5397999999996</v>
      </c>
      <c r="H11" s="1025">
        <v>5506.1039000000001</v>
      </c>
      <c r="I11" s="1024" t="s">
        <v>147</v>
      </c>
      <c r="J11" s="1023">
        <v>7.0159070527049892</v>
      </c>
      <c r="L11" s="1022"/>
      <c r="M11" s="1022"/>
      <c r="N11" s="1022"/>
    </row>
    <row r="12" spans="1:14" ht="21" customHeight="1">
      <c r="A12" s="1027" t="s">
        <v>870</v>
      </c>
      <c r="B12" s="1029" t="s">
        <v>147</v>
      </c>
      <c r="C12" s="1025">
        <v>5550.8865999999998</v>
      </c>
      <c r="D12" s="1025">
        <v>4913.0718999999999</v>
      </c>
      <c r="E12" s="1025">
        <v>5086.7975999999999</v>
      </c>
      <c r="F12" s="1025">
        <v>4704.7565000000004</v>
      </c>
      <c r="G12" s="1025">
        <v>3947.2154</v>
      </c>
      <c r="H12" s="1025">
        <v>4499.1403</v>
      </c>
      <c r="I12" s="1024" t="s">
        <v>147</v>
      </c>
      <c r="J12" s="1023">
        <v>-11.552598436391492</v>
      </c>
      <c r="L12" s="1022"/>
      <c r="M12" s="1022"/>
      <c r="N12" s="1022"/>
    </row>
    <row r="13" spans="1:14" ht="21" customHeight="1">
      <c r="A13" s="1027" t="s">
        <v>721</v>
      </c>
      <c r="B13" s="1028">
        <v>760.4</v>
      </c>
      <c r="C13" s="1025">
        <v>602.63030000000003</v>
      </c>
      <c r="D13" s="1025">
        <v>589.01679999999999</v>
      </c>
      <c r="E13" s="1025">
        <v>597.90020000000004</v>
      </c>
      <c r="F13" s="1025">
        <v>572.27639999999997</v>
      </c>
      <c r="G13" s="1025">
        <v>551.01769999999999</v>
      </c>
      <c r="H13" s="1025">
        <v>566.30089999999996</v>
      </c>
      <c r="I13" s="1024">
        <v>-21.370305102577589</v>
      </c>
      <c r="J13" s="1023">
        <v>-5.2850458989644267</v>
      </c>
      <c r="L13" s="1022"/>
      <c r="M13" s="1022"/>
      <c r="N13" s="1022"/>
    </row>
    <row r="14" spans="1:14" ht="21" customHeight="1">
      <c r="A14" s="1027" t="s">
        <v>869</v>
      </c>
      <c r="B14" s="1026">
        <v>1845.48</v>
      </c>
      <c r="C14" s="1025">
        <v>1414.9603</v>
      </c>
      <c r="D14" s="1025">
        <v>1252.2403999999999</v>
      </c>
      <c r="E14" s="1025">
        <v>1268.7261000000001</v>
      </c>
      <c r="F14" s="1025">
        <v>1671.6711</v>
      </c>
      <c r="G14" s="1025">
        <v>1467.3331000000001</v>
      </c>
      <c r="H14" s="1025">
        <v>1613.1311000000001</v>
      </c>
      <c r="I14" s="1024">
        <v>-31.252243318811352</v>
      </c>
      <c r="J14" s="1023">
        <v>27.145733030951277</v>
      </c>
      <c r="L14" s="1022"/>
      <c r="M14" s="1022"/>
      <c r="N14" s="1022"/>
    </row>
    <row r="15" spans="1:14" ht="21" customHeight="1">
      <c r="A15" s="1027" t="s">
        <v>847</v>
      </c>
      <c r="B15" s="1026">
        <v>2523.0100000000002</v>
      </c>
      <c r="C15" s="1025">
        <v>2305.8247000000001</v>
      </c>
      <c r="D15" s="1025">
        <v>2189.1586000000002</v>
      </c>
      <c r="E15" s="1025">
        <v>2209.8690999999999</v>
      </c>
      <c r="F15" s="1025">
        <v>2347.4346999999998</v>
      </c>
      <c r="G15" s="1025">
        <v>2135.3204999999998</v>
      </c>
      <c r="H15" s="1025">
        <v>2135.3204999999998</v>
      </c>
      <c r="I15" s="1024">
        <v>-12.4114014609534</v>
      </c>
      <c r="J15" s="1023">
        <v>-3.3734396304287912</v>
      </c>
      <c r="L15" s="1022"/>
      <c r="M15" s="1022"/>
      <c r="N15" s="1022"/>
    </row>
    <row r="16" spans="1:14" ht="21" customHeight="1">
      <c r="A16" s="1027" t="s">
        <v>846</v>
      </c>
      <c r="B16" s="1026">
        <v>2146.25</v>
      </c>
      <c r="C16" s="1025">
        <v>1855.0282999999999</v>
      </c>
      <c r="D16" s="1025">
        <v>1717.2982</v>
      </c>
      <c r="E16" s="1025">
        <v>1717.2982</v>
      </c>
      <c r="F16" s="1025">
        <v>1843.0071</v>
      </c>
      <c r="G16" s="1025">
        <v>1723.7906</v>
      </c>
      <c r="H16" s="1025">
        <v>1789.9756</v>
      </c>
      <c r="I16" s="1024">
        <v>-19.986105998835171</v>
      </c>
      <c r="J16" s="1023">
        <v>4.2320780397952973</v>
      </c>
      <c r="L16" s="1022"/>
      <c r="M16" s="1022"/>
      <c r="N16" s="1022"/>
    </row>
    <row r="17" spans="1:256" ht="21" customHeight="1">
      <c r="A17" s="1027" t="s">
        <v>845</v>
      </c>
      <c r="B17" s="1026">
        <v>205.24</v>
      </c>
      <c r="C17" s="1025">
        <v>240.8151</v>
      </c>
      <c r="D17" s="1025">
        <v>237.35149999999999</v>
      </c>
      <c r="E17" s="1025">
        <v>240.8151</v>
      </c>
      <c r="F17" s="1025">
        <v>530.87400000000002</v>
      </c>
      <c r="G17" s="1025">
        <v>392.5505</v>
      </c>
      <c r="H17" s="1025">
        <v>524.09559999999999</v>
      </c>
      <c r="I17" s="1024">
        <v>17.333414539076202</v>
      </c>
      <c r="J17" s="1023">
        <v>117.63402710212108</v>
      </c>
      <c r="L17" s="1022"/>
      <c r="M17" s="1022"/>
      <c r="N17" s="1022"/>
    </row>
    <row r="18" spans="1:256" ht="21" customHeight="1">
      <c r="A18" s="1021" t="s">
        <v>844</v>
      </c>
      <c r="B18" s="1020">
        <v>2056.83</v>
      </c>
      <c r="C18" s="1019">
        <v>1252.1224</v>
      </c>
      <c r="D18" s="1019">
        <v>1142.5716</v>
      </c>
      <c r="E18" s="1019">
        <v>1199.5444</v>
      </c>
      <c r="F18" s="1019">
        <v>976.22529999999995</v>
      </c>
      <c r="G18" s="1019">
        <v>906.87879999999996</v>
      </c>
      <c r="H18" s="1019">
        <v>945.53579999999999</v>
      </c>
      <c r="I18" s="1018">
        <v>-41.679944380430079</v>
      </c>
      <c r="J18" s="1017">
        <v>-21.175422935574531</v>
      </c>
      <c r="L18" s="1016"/>
      <c r="M18" s="1016"/>
      <c r="N18" s="1016"/>
    </row>
    <row r="19" spans="1:256" ht="21" customHeight="1">
      <c r="A19" s="1015" t="s">
        <v>843</v>
      </c>
      <c r="B19" s="1014">
        <v>902.91</v>
      </c>
      <c r="C19" s="1013">
        <v>743.81050000000005</v>
      </c>
      <c r="D19" s="1013">
        <v>715.73419999999999</v>
      </c>
      <c r="E19" s="1013">
        <v>716.62609999999995</v>
      </c>
      <c r="F19" s="1013">
        <v>668.80330000000004</v>
      </c>
      <c r="G19" s="1013">
        <v>631.49879999999996</v>
      </c>
      <c r="H19" s="1013">
        <v>647.99789999999996</v>
      </c>
      <c r="I19" s="1012">
        <v>-20.631502586082775</v>
      </c>
      <c r="J19" s="1011">
        <v>-9.5765699853801038</v>
      </c>
      <c r="L19" s="1016"/>
      <c r="M19" s="1016"/>
      <c r="N19" s="1016"/>
    </row>
    <row r="20" spans="1:256" ht="21" customHeight="1">
      <c r="A20" s="1015" t="s">
        <v>868</v>
      </c>
      <c r="B20" s="1014">
        <v>1520.15</v>
      </c>
      <c r="C20" s="1013">
        <v>1195.4549</v>
      </c>
      <c r="D20" s="1013">
        <v>1118.1332</v>
      </c>
      <c r="E20" s="1013">
        <v>1148.7808</v>
      </c>
      <c r="F20" s="1013">
        <v>1172.6469</v>
      </c>
      <c r="G20" s="1013">
        <v>1109.1678999999999</v>
      </c>
      <c r="H20" s="1013">
        <v>1154.1156000000001</v>
      </c>
      <c r="I20" s="1012">
        <v>-24.429773377627214</v>
      </c>
      <c r="J20" s="1011">
        <v>0.46438798420030025</v>
      </c>
      <c r="K20" s="1005"/>
      <c r="L20" s="1004"/>
      <c r="M20" s="1004"/>
      <c r="N20" s="1004"/>
    </row>
    <row r="21" spans="1:256" ht="21" customHeight="1">
      <c r="A21" s="1010" t="s">
        <v>867</v>
      </c>
      <c r="B21" s="1009">
        <v>320.64999999999998</v>
      </c>
      <c r="C21" s="1008">
        <v>254.14519999999999</v>
      </c>
      <c r="D21" s="1008">
        <v>237.78880000000001</v>
      </c>
      <c r="E21" s="1008">
        <v>244.69669999999999</v>
      </c>
      <c r="F21" s="1008">
        <v>255.6799</v>
      </c>
      <c r="G21" s="1008">
        <v>244.86369999999999</v>
      </c>
      <c r="H21" s="1008">
        <v>253.52610000000001</v>
      </c>
      <c r="I21" s="1007">
        <v>-23.687291439263987</v>
      </c>
      <c r="J21" s="1006">
        <v>3.6083036673563811</v>
      </c>
      <c r="K21" s="1005"/>
      <c r="L21" s="1004"/>
      <c r="M21" s="1004"/>
      <c r="N21" s="1004"/>
      <c r="O21" s="994"/>
      <c r="P21" s="994"/>
      <c r="Q21" s="994"/>
      <c r="R21" s="994"/>
      <c r="S21" s="994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4"/>
      <c r="AE21" s="994"/>
      <c r="AF21" s="994"/>
      <c r="AG21" s="994"/>
      <c r="AH21" s="994"/>
      <c r="AI21" s="994"/>
      <c r="AJ21" s="994"/>
      <c r="AK21" s="994"/>
      <c r="AL21" s="994"/>
      <c r="AM21" s="994"/>
      <c r="AN21" s="994"/>
      <c r="AO21" s="994"/>
      <c r="AP21" s="994"/>
      <c r="AQ21" s="994"/>
      <c r="AR21" s="994"/>
      <c r="AS21" s="994"/>
      <c r="AT21" s="994"/>
      <c r="AU21" s="994"/>
      <c r="AV21" s="994"/>
      <c r="AW21" s="994"/>
      <c r="AX21" s="994"/>
      <c r="AY21" s="994"/>
      <c r="AZ21" s="994"/>
      <c r="BA21" s="994"/>
      <c r="BB21" s="994"/>
      <c r="BC21" s="994"/>
      <c r="BD21" s="994"/>
      <c r="BE21" s="994"/>
      <c r="BF21" s="994"/>
      <c r="BG21" s="994"/>
      <c r="BH21" s="994"/>
      <c r="BI21" s="994"/>
      <c r="BJ21" s="994"/>
      <c r="BK21" s="994"/>
      <c r="BL21" s="994"/>
      <c r="BM21" s="994"/>
      <c r="BN21" s="994"/>
      <c r="BO21" s="994"/>
      <c r="BP21" s="994"/>
      <c r="BQ21" s="994"/>
      <c r="BR21" s="994"/>
      <c r="BS21" s="994"/>
      <c r="BT21" s="994"/>
      <c r="BU21" s="994"/>
      <c r="BV21" s="994"/>
      <c r="BW21" s="994"/>
      <c r="BX21" s="994"/>
      <c r="BY21" s="994"/>
      <c r="BZ21" s="994"/>
      <c r="CA21" s="994"/>
      <c r="CB21" s="994"/>
      <c r="CC21" s="994"/>
      <c r="CD21" s="994"/>
      <c r="CE21" s="994"/>
      <c r="CF21" s="994"/>
      <c r="CG21" s="994"/>
      <c r="CH21" s="994"/>
      <c r="CI21" s="994"/>
      <c r="CJ21" s="994"/>
      <c r="CK21" s="994"/>
      <c r="CL21" s="994"/>
      <c r="CM21" s="994"/>
      <c r="CN21" s="994"/>
      <c r="CO21" s="994"/>
      <c r="CP21" s="994"/>
      <c r="CQ21" s="994"/>
      <c r="CR21" s="994"/>
      <c r="CS21" s="994"/>
      <c r="CT21" s="994"/>
      <c r="CU21" s="994"/>
      <c r="CV21" s="994"/>
      <c r="CW21" s="994"/>
      <c r="CX21" s="994"/>
      <c r="CY21" s="994"/>
      <c r="CZ21" s="994"/>
      <c r="DA21" s="994"/>
      <c r="DB21" s="994"/>
      <c r="DC21" s="994"/>
      <c r="DD21" s="994"/>
      <c r="DE21" s="994"/>
      <c r="DF21" s="994"/>
      <c r="DG21" s="994"/>
      <c r="DH21" s="994"/>
      <c r="DI21" s="994"/>
      <c r="DJ21" s="994"/>
      <c r="DK21" s="994"/>
      <c r="DL21" s="994"/>
      <c r="DM21" s="994"/>
      <c r="DN21" s="994"/>
      <c r="DO21" s="994"/>
      <c r="DP21" s="994"/>
      <c r="DQ21" s="994"/>
      <c r="DR21" s="994"/>
      <c r="DS21" s="994"/>
      <c r="DT21" s="994"/>
      <c r="DU21" s="994"/>
      <c r="DV21" s="994"/>
      <c r="DW21" s="994"/>
      <c r="DX21" s="994"/>
      <c r="DY21" s="994"/>
      <c r="DZ21" s="994"/>
      <c r="EA21" s="994"/>
      <c r="EB21" s="994"/>
      <c r="EC21" s="994"/>
      <c r="ED21" s="994"/>
      <c r="EE21" s="994"/>
      <c r="EF21" s="994"/>
      <c r="EG21" s="994"/>
      <c r="EH21" s="994"/>
      <c r="EI21" s="994"/>
      <c r="EJ21" s="994"/>
      <c r="EK21" s="994"/>
      <c r="EL21" s="994"/>
      <c r="EM21" s="994"/>
      <c r="EN21" s="994"/>
      <c r="EO21" s="994"/>
      <c r="EP21" s="994"/>
      <c r="EQ21" s="994"/>
      <c r="ER21" s="994"/>
      <c r="ES21" s="994"/>
      <c r="ET21" s="994"/>
      <c r="EU21" s="994"/>
      <c r="EV21" s="994"/>
      <c r="EW21" s="994"/>
      <c r="EX21" s="994"/>
      <c r="EY21" s="994"/>
      <c r="EZ21" s="994"/>
      <c r="FA21" s="994"/>
      <c r="FB21" s="994"/>
      <c r="FC21" s="994"/>
      <c r="FD21" s="994"/>
      <c r="FE21" s="994"/>
      <c r="FF21" s="994"/>
      <c r="FG21" s="994"/>
      <c r="FH21" s="994"/>
      <c r="FI21" s="994"/>
      <c r="FJ21" s="994"/>
      <c r="FK21" s="994"/>
      <c r="FL21" s="994"/>
      <c r="FM21" s="994"/>
      <c r="FN21" s="994"/>
      <c r="FO21" s="994"/>
      <c r="FP21" s="994"/>
      <c r="FQ21" s="994"/>
      <c r="FR21" s="994"/>
      <c r="FS21" s="994"/>
      <c r="FT21" s="994"/>
      <c r="FU21" s="994"/>
      <c r="FV21" s="994"/>
      <c r="FW21" s="994"/>
      <c r="FX21" s="994"/>
      <c r="FY21" s="994"/>
      <c r="FZ21" s="994"/>
      <c r="GA21" s="994"/>
      <c r="GB21" s="994"/>
      <c r="GC21" s="994"/>
      <c r="GD21" s="994"/>
      <c r="GE21" s="994"/>
      <c r="GF21" s="994"/>
      <c r="GG21" s="994"/>
      <c r="GH21" s="994"/>
      <c r="GI21" s="994"/>
      <c r="GJ21" s="994"/>
      <c r="GK21" s="994"/>
      <c r="GL21" s="994"/>
      <c r="GM21" s="994"/>
      <c r="GN21" s="994"/>
      <c r="GO21" s="994"/>
      <c r="GP21" s="994"/>
      <c r="GQ21" s="994"/>
      <c r="GR21" s="994"/>
      <c r="GS21" s="994"/>
      <c r="GT21" s="994"/>
      <c r="GU21" s="994"/>
      <c r="GV21" s="994"/>
      <c r="GW21" s="994"/>
      <c r="GX21" s="994"/>
      <c r="GY21" s="994"/>
      <c r="GZ21" s="994"/>
      <c r="HA21" s="994"/>
      <c r="HB21" s="994"/>
      <c r="HC21" s="994"/>
      <c r="HD21" s="994"/>
      <c r="HE21" s="994"/>
      <c r="HF21" s="994"/>
      <c r="HG21" s="994"/>
      <c r="HH21" s="994"/>
      <c r="HI21" s="994"/>
      <c r="HJ21" s="994"/>
      <c r="HK21" s="994"/>
      <c r="HL21" s="994"/>
      <c r="HM21" s="994"/>
      <c r="HN21" s="994"/>
      <c r="HO21" s="994"/>
      <c r="HP21" s="994"/>
      <c r="HQ21" s="994"/>
      <c r="HR21" s="994"/>
      <c r="HS21" s="994"/>
      <c r="HT21" s="994"/>
      <c r="HU21" s="994"/>
      <c r="HV21" s="994"/>
      <c r="HW21" s="994"/>
      <c r="HX21" s="994"/>
      <c r="HY21" s="994"/>
      <c r="HZ21" s="994"/>
      <c r="IA21" s="994"/>
      <c r="IB21" s="994"/>
      <c r="IC21" s="994"/>
      <c r="ID21" s="994"/>
      <c r="IE21" s="994"/>
      <c r="IF21" s="994"/>
      <c r="IG21" s="994"/>
      <c r="IH21" s="994"/>
      <c r="II21" s="994"/>
      <c r="IJ21" s="994"/>
      <c r="IK21" s="994"/>
      <c r="IL21" s="994"/>
      <c r="IM21" s="994"/>
      <c r="IN21" s="994"/>
      <c r="IO21" s="994"/>
      <c r="IP21" s="994"/>
      <c r="IQ21" s="994"/>
      <c r="IR21" s="994"/>
      <c r="IS21" s="994"/>
      <c r="IT21" s="994"/>
      <c r="IU21" s="994"/>
      <c r="IV21" s="994"/>
    </row>
    <row r="22" spans="1:256" ht="21" customHeight="1" thickBot="1">
      <c r="A22" s="1003" t="s">
        <v>866</v>
      </c>
      <c r="B22" s="1001">
        <v>108.89</v>
      </c>
      <c r="C22" s="1002">
        <v>86.86</v>
      </c>
      <c r="D22" s="1001">
        <v>81.110500000000002</v>
      </c>
      <c r="E22" s="1001">
        <v>83.572800000000001</v>
      </c>
      <c r="F22" s="1000">
        <v>87.231200000000001</v>
      </c>
      <c r="G22" s="1000">
        <v>82.484899999999996</v>
      </c>
      <c r="H22" s="1000">
        <v>85.979100000000003</v>
      </c>
      <c r="I22" s="999">
        <v>-23.250252548443385</v>
      </c>
      <c r="J22" s="998">
        <v>2.8792860835104221</v>
      </c>
      <c r="K22" s="997"/>
      <c r="L22" s="997"/>
      <c r="M22" s="997"/>
      <c r="N22" s="997"/>
      <c r="O22" s="994"/>
      <c r="P22" s="994"/>
      <c r="Q22" s="994"/>
      <c r="R22" s="994"/>
      <c r="S22" s="994"/>
      <c r="T22" s="994"/>
      <c r="U22" s="994"/>
      <c r="V22" s="994"/>
      <c r="W22" s="994"/>
      <c r="X22" s="994"/>
      <c r="Y22" s="994"/>
      <c r="Z22" s="994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994"/>
      <c r="AL22" s="994"/>
      <c r="AM22" s="994"/>
      <c r="AN22" s="994"/>
      <c r="AO22" s="994"/>
      <c r="AP22" s="994"/>
      <c r="AQ22" s="994"/>
      <c r="AR22" s="994"/>
      <c r="AS22" s="994"/>
      <c r="AT22" s="994"/>
      <c r="AU22" s="994"/>
      <c r="AV22" s="994"/>
      <c r="AW22" s="994"/>
      <c r="AX22" s="994"/>
      <c r="AY22" s="994"/>
      <c r="AZ22" s="994"/>
      <c r="BA22" s="994"/>
      <c r="BB22" s="994"/>
      <c r="BC22" s="994"/>
      <c r="BD22" s="994"/>
      <c r="BE22" s="994"/>
      <c r="BF22" s="994"/>
      <c r="BG22" s="994"/>
      <c r="BH22" s="994"/>
      <c r="BI22" s="994"/>
      <c r="BJ22" s="994"/>
      <c r="BK22" s="994"/>
      <c r="BL22" s="994"/>
      <c r="BM22" s="994"/>
      <c r="BN22" s="994"/>
      <c r="BO22" s="994"/>
      <c r="BP22" s="994"/>
      <c r="BQ22" s="994"/>
      <c r="BR22" s="994"/>
      <c r="BS22" s="994"/>
      <c r="BT22" s="994"/>
      <c r="BU22" s="994"/>
      <c r="BV22" s="994"/>
      <c r="BW22" s="994"/>
      <c r="BX22" s="994"/>
      <c r="BY22" s="994"/>
      <c r="BZ22" s="994"/>
      <c r="CA22" s="994"/>
      <c r="CB22" s="994"/>
      <c r="CC22" s="994"/>
      <c r="CD22" s="994"/>
      <c r="CE22" s="994"/>
      <c r="CF22" s="994"/>
      <c r="CG22" s="994"/>
      <c r="CH22" s="994"/>
      <c r="CI22" s="994"/>
      <c r="CJ22" s="994"/>
      <c r="CK22" s="994"/>
      <c r="CL22" s="994"/>
      <c r="CM22" s="994"/>
      <c r="CN22" s="994"/>
      <c r="CO22" s="994"/>
      <c r="CP22" s="994"/>
      <c r="CQ22" s="994"/>
      <c r="CR22" s="994"/>
      <c r="CS22" s="994"/>
      <c r="CT22" s="994"/>
      <c r="CU22" s="994"/>
      <c r="CV22" s="994"/>
      <c r="CW22" s="994"/>
      <c r="CX22" s="994"/>
      <c r="CY22" s="994"/>
      <c r="CZ22" s="994"/>
      <c r="DA22" s="994"/>
      <c r="DB22" s="994"/>
      <c r="DC22" s="994"/>
      <c r="DD22" s="994"/>
      <c r="DE22" s="994"/>
      <c r="DF22" s="994"/>
      <c r="DG22" s="994"/>
      <c r="DH22" s="994"/>
      <c r="DI22" s="994"/>
      <c r="DJ22" s="994"/>
      <c r="DK22" s="994"/>
      <c r="DL22" s="994"/>
      <c r="DM22" s="994"/>
      <c r="DN22" s="994"/>
      <c r="DO22" s="994"/>
      <c r="DP22" s="994"/>
      <c r="DQ22" s="994"/>
      <c r="DR22" s="994"/>
      <c r="DS22" s="994"/>
      <c r="DT22" s="994"/>
      <c r="DU22" s="994"/>
      <c r="DV22" s="994"/>
      <c r="DW22" s="994"/>
      <c r="DX22" s="994"/>
      <c r="DY22" s="994"/>
      <c r="DZ22" s="994"/>
      <c r="EA22" s="994"/>
      <c r="EB22" s="994"/>
      <c r="EC22" s="994"/>
      <c r="ED22" s="994"/>
      <c r="EE22" s="994"/>
      <c r="EF22" s="994"/>
      <c r="EG22" s="994"/>
      <c r="EH22" s="994"/>
      <c r="EI22" s="994"/>
      <c r="EJ22" s="994"/>
      <c r="EK22" s="994"/>
      <c r="EL22" s="994"/>
      <c r="EM22" s="994"/>
      <c r="EN22" s="994"/>
      <c r="EO22" s="994"/>
      <c r="EP22" s="994"/>
      <c r="EQ22" s="994"/>
      <c r="ER22" s="994"/>
      <c r="ES22" s="994"/>
      <c r="ET22" s="994"/>
      <c r="EU22" s="994"/>
      <c r="EV22" s="994"/>
      <c r="EW22" s="994"/>
      <c r="EX22" s="994"/>
      <c r="EY22" s="994"/>
      <c r="EZ22" s="994"/>
      <c r="FA22" s="994"/>
      <c r="FB22" s="994"/>
      <c r="FC22" s="994"/>
      <c r="FD22" s="994"/>
      <c r="FE22" s="994"/>
      <c r="FF22" s="994"/>
      <c r="FG22" s="994"/>
      <c r="FH22" s="994"/>
      <c r="FI22" s="994"/>
      <c r="FJ22" s="994"/>
      <c r="FK22" s="994"/>
      <c r="FL22" s="994"/>
      <c r="FM22" s="994"/>
      <c r="FN22" s="994"/>
      <c r="FO22" s="994"/>
      <c r="FP22" s="994"/>
      <c r="FQ22" s="994"/>
      <c r="FR22" s="994"/>
      <c r="FS22" s="994"/>
      <c r="FT22" s="994"/>
      <c r="FU22" s="994"/>
      <c r="FV22" s="994"/>
      <c r="FW22" s="994"/>
      <c r="FX22" s="994"/>
      <c r="FY22" s="994"/>
      <c r="FZ22" s="994"/>
      <c r="GA22" s="994"/>
      <c r="GB22" s="994"/>
      <c r="GC22" s="994"/>
      <c r="GD22" s="994"/>
      <c r="GE22" s="994"/>
      <c r="GF22" s="994"/>
      <c r="GG22" s="994"/>
      <c r="GH22" s="994"/>
      <c r="GI22" s="994"/>
      <c r="GJ22" s="994"/>
      <c r="GK22" s="994"/>
      <c r="GL22" s="994"/>
      <c r="GM22" s="994"/>
      <c r="GN22" s="994"/>
      <c r="GO22" s="994"/>
      <c r="GP22" s="994"/>
      <c r="GQ22" s="994"/>
      <c r="GR22" s="994"/>
      <c r="GS22" s="994"/>
      <c r="GT22" s="994"/>
      <c r="GU22" s="994"/>
      <c r="GV22" s="994"/>
      <c r="GW22" s="994"/>
      <c r="GX22" s="994"/>
      <c r="GY22" s="994"/>
      <c r="GZ22" s="994"/>
      <c r="HA22" s="994"/>
      <c r="HB22" s="994"/>
      <c r="HC22" s="994"/>
      <c r="HD22" s="994"/>
      <c r="HE22" s="994"/>
      <c r="HF22" s="994"/>
      <c r="HG22" s="994"/>
      <c r="HH22" s="994"/>
      <c r="HI22" s="994"/>
      <c r="HJ22" s="994"/>
      <c r="HK22" s="994"/>
      <c r="HL22" s="994"/>
      <c r="HM22" s="994"/>
      <c r="HN22" s="994"/>
      <c r="HO22" s="994"/>
      <c r="HP22" s="994"/>
      <c r="HQ22" s="994"/>
      <c r="HR22" s="994"/>
      <c r="HS22" s="994"/>
      <c r="HT22" s="994"/>
      <c r="HU22" s="994"/>
      <c r="HV22" s="994"/>
      <c r="HW22" s="994"/>
      <c r="HX22" s="994"/>
      <c r="HY22" s="994"/>
      <c r="HZ22" s="994"/>
      <c r="IA22" s="994"/>
      <c r="IB22" s="994"/>
      <c r="IC22" s="994"/>
      <c r="ID22" s="994"/>
      <c r="IE22" s="994"/>
      <c r="IF22" s="994"/>
      <c r="IG22" s="994"/>
      <c r="IH22" s="994"/>
      <c r="II22" s="994"/>
      <c r="IJ22" s="994"/>
      <c r="IK22" s="994"/>
      <c r="IL22" s="994"/>
      <c r="IM22" s="994"/>
      <c r="IN22" s="994"/>
      <c r="IO22" s="994"/>
      <c r="IP22" s="994"/>
      <c r="IQ22" s="994"/>
      <c r="IR22" s="994"/>
      <c r="IS22" s="994"/>
      <c r="IT22" s="994"/>
      <c r="IU22" s="994"/>
      <c r="IV22" s="994"/>
    </row>
    <row r="23" spans="1:256" ht="13.5" thickTop="1">
      <c r="A23" s="900" t="s">
        <v>865</v>
      </c>
      <c r="B23" s="900"/>
      <c r="C23" s="900"/>
      <c r="D23" s="900"/>
      <c r="E23" s="900"/>
      <c r="F23" s="900"/>
      <c r="G23" s="900"/>
      <c r="H23" s="900"/>
      <c r="I23" s="900"/>
      <c r="J23" s="900"/>
      <c r="K23" s="997"/>
      <c r="L23" s="997"/>
      <c r="M23" s="997"/>
      <c r="N23" s="997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4"/>
      <c r="AT23" s="994"/>
      <c r="AU23" s="994"/>
      <c r="AV23" s="994"/>
      <c r="AW23" s="994"/>
      <c r="AX23" s="994"/>
      <c r="AY23" s="994"/>
      <c r="AZ23" s="994"/>
      <c r="BA23" s="994"/>
      <c r="BB23" s="994"/>
      <c r="BC23" s="994"/>
      <c r="BD23" s="994"/>
      <c r="BE23" s="994"/>
      <c r="BF23" s="994"/>
      <c r="BG23" s="994"/>
      <c r="BH23" s="994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  <c r="EI23" s="994"/>
      <c r="EJ23" s="994"/>
      <c r="EK23" s="994"/>
      <c r="EL23" s="994"/>
      <c r="EM23" s="994"/>
      <c r="EN23" s="994"/>
      <c r="EO23" s="994"/>
      <c r="EP23" s="994"/>
      <c r="EQ23" s="994"/>
      <c r="ER23" s="994"/>
      <c r="ES23" s="994"/>
      <c r="ET23" s="994"/>
      <c r="EU23" s="994"/>
      <c r="EV23" s="994"/>
      <c r="EW23" s="994"/>
      <c r="EX23" s="994"/>
      <c r="EY23" s="994"/>
      <c r="EZ23" s="994"/>
      <c r="FA23" s="994"/>
      <c r="FB23" s="994"/>
      <c r="FC23" s="994"/>
      <c r="FD23" s="994"/>
      <c r="FE23" s="994"/>
      <c r="FF23" s="994"/>
      <c r="FG23" s="994"/>
      <c r="FH23" s="994"/>
      <c r="FI23" s="994"/>
      <c r="FJ23" s="994"/>
      <c r="FK23" s="994"/>
      <c r="FL23" s="994"/>
      <c r="FM23" s="994"/>
      <c r="FN23" s="994"/>
      <c r="FO23" s="994"/>
      <c r="FP23" s="994"/>
      <c r="FQ23" s="994"/>
      <c r="FR23" s="994"/>
      <c r="FS23" s="994"/>
      <c r="FT23" s="994"/>
      <c r="FU23" s="994"/>
      <c r="FV23" s="994"/>
      <c r="FW23" s="994"/>
      <c r="FX23" s="994"/>
      <c r="FY23" s="994"/>
      <c r="FZ23" s="994"/>
      <c r="GA23" s="994"/>
      <c r="GB23" s="994"/>
      <c r="GC23" s="994"/>
      <c r="GD23" s="994"/>
      <c r="GE23" s="994"/>
      <c r="GF23" s="994"/>
      <c r="GG23" s="994"/>
      <c r="GH23" s="994"/>
      <c r="GI23" s="994"/>
      <c r="GJ23" s="994"/>
      <c r="GK23" s="994"/>
      <c r="GL23" s="994"/>
      <c r="GM23" s="994"/>
      <c r="GN23" s="994"/>
      <c r="GO23" s="994"/>
      <c r="GP23" s="994"/>
      <c r="GQ23" s="994"/>
      <c r="GR23" s="994"/>
      <c r="GS23" s="994"/>
      <c r="GT23" s="994"/>
      <c r="GU23" s="994"/>
      <c r="GV23" s="994"/>
      <c r="GW23" s="994"/>
      <c r="GX23" s="994"/>
      <c r="GY23" s="994"/>
      <c r="GZ23" s="994"/>
      <c r="HA23" s="994"/>
      <c r="HB23" s="994"/>
      <c r="HC23" s="994"/>
      <c r="HD23" s="994"/>
      <c r="HE23" s="994"/>
      <c r="HF23" s="994"/>
      <c r="HG23" s="994"/>
      <c r="HH23" s="994"/>
      <c r="HI23" s="994"/>
      <c r="HJ23" s="994"/>
      <c r="HK23" s="994"/>
      <c r="HL23" s="994"/>
      <c r="HM23" s="994"/>
      <c r="HN23" s="994"/>
      <c r="HO23" s="994"/>
      <c r="HP23" s="994"/>
      <c r="HQ23" s="994"/>
      <c r="HR23" s="994"/>
      <c r="HS23" s="994"/>
      <c r="HT23" s="994"/>
      <c r="HU23" s="994"/>
      <c r="HV23" s="994"/>
      <c r="HW23" s="994"/>
      <c r="HX23" s="994"/>
      <c r="HY23" s="994"/>
      <c r="HZ23" s="994"/>
      <c r="IA23" s="994"/>
      <c r="IB23" s="994"/>
      <c r="IC23" s="994"/>
      <c r="ID23" s="994"/>
      <c r="IE23" s="994"/>
      <c r="IF23" s="994"/>
      <c r="IG23" s="994"/>
      <c r="IH23" s="994"/>
      <c r="II23" s="994"/>
      <c r="IJ23" s="994"/>
      <c r="IK23" s="994"/>
      <c r="IL23" s="994"/>
      <c r="IM23" s="994"/>
      <c r="IN23" s="994"/>
      <c r="IO23" s="994"/>
      <c r="IP23" s="994"/>
      <c r="IQ23" s="994"/>
      <c r="IR23" s="994"/>
      <c r="IS23" s="994"/>
      <c r="IT23" s="994"/>
      <c r="IU23" s="994"/>
      <c r="IV23" s="994"/>
    </row>
    <row r="24" spans="1:256">
      <c r="A24" s="868" t="s">
        <v>864</v>
      </c>
      <c r="B24" s="900"/>
      <c r="C24" s="900"/>
      <c r="D24" s="900"/>
      <c r="E24" s="900"/>
      <c r="F24" s="900"/>
      <c r="G24" s="900"/>
      <c r="H24" s="900"/>
      <c r="I24" s="900"/>
      <c r="J24" s="900"/>
      <c r="K24" s="996"/>
      <c r="L24" s="996"/>
      <c r="M24" s="996"/>
      <c r="N24" s="996"/>
      <c r="O24" s="994"/>
      <c r="P24" s="994"/>
      <c r="Q24" s="994"/>
      <c r="R24" s="994"/>
      <c r="S24" s="994"/>
      <c r="T24" s="994"/>
      <c r="U24" s="994"/>
      <c r="V24" s="994"/>
      <c r="W24" s="994"/>
      <c r="X24" s="994"/>
      <c r="Y24" s="994"/>
      <c r="Z24" s="994"/>
      <c r="AA24" s="994"/>
      <c r="AB24" s="994"/>
      <c r="AC24" s="994"/>
      <c r="AD24" s="994"/>
      <c r="AE24" s="994"/>
      <c r="AF24" s="994"/>
      <c r="AG24" s="994"/>
      <c r="AH24" s="994"/>
      <c r="AI24" s="994"/>
      <c r="AJ24" s="994"/>
      <c r="AK24" s="994"/>
      <c r="AL24" s="994"/>
      <c r="AM24" s="994"/>
      <c r="AN24" s="994"/>
      <c r="AO24" s="994"/>
      <c r="AP24" s="994"/>
      <c r="AQ24" s="994"/>
      <c r="AR24" s="994"/>
      <c r="AS24" s="994"/>
      <c r="AT24" s="994"/>
      <c r="AU24" s="994"/>
      <c r="AV24" s="994"/>
      <c r="AW24" s="994"/>
      <c r="AX24" s="994"/>
      <c r="AY24" s="994"/>
      <c r="AZ24" s="994"/>
      <c r="BA24" s="994"/>
      <c r="BB24" s="994"/>
      <c r="BC24" s="994"/>
      <c r="BD24" s="994"/>
      <c r="BE24" s="994"/>
      <c r="BF24" s="994"/>
      <c r="BG24" s="994"/>
      <c r="BH24" s="994"/>
      <c r="BI24" s="994"/>
      <c r="BJ24" s="994"/>
      <c r="BK24" s="994"/>
      <c r="BL24" s="994"/>
      <c r="BM24" s="994"/>
      <c r="BN24" s="994"/>
      <c r="BO24" s="994"/>
      <c r="BP24" s="994"/>
      <c r="BQ24" s="994"/>
      <c r="BR24" s="994"/>
      <c r="BS24" s="994"/>
      <c r="BT24" s="994"/>
      <c r="BU24" s="994"/>
      <c r="BV24" s="994"/>
      <c r="BW24" s="994"/>
      <c r="BX24" s="994"/>
      <c r="BY24" s="994"/>
      <c r="BZ24" s="994"/>
      <c r="CA24" s="994"/>
      <c r="CB24" s="994"/>
      <c r="CC24" s="994"/>
      <c r="CD24" s="994"/>
      <c r="CE24" s="994"/>
      <c r="CF24" s="994"/>
      <c r="CG24" s="994"/>
      <c r="CH24" s="994"/>
      <c r="CI24" s="994"/>
      <c r="CJ24" s="994"/>
      <c r="CK24" s="994"/>
      <c r="CL24" s="994"/>
      <c r="CM24" s="994"/>
      <c r="CN24" s="994"/>
      <c r="CO24" s="994"/>
      <c r="CP24" s="994"/>
      <c r="CQ24" s="994"/>
      <c r="CR24" s="994"/>
      <c r="CS24" s="994"/>
      <c r="CT24" s="994"/>
      <c r="CU24" s="994"/>
      <c r="CV24" s="994"/>
      <c r="CW24" s="994"/>
      <c r="CX24" s="994"/>
      <c r="CY24" s="994"/>
      <c r="CZ24" s="994"/>
      <c r="DA24" s="994"/>
      <c r="DB24" s="994"/>
      <c r="DC24" s="994"/>
      <c r="DD24" s="994"/>
      <c r="DE24" s="994"/>
      <c r="DF24" s="994"/>
      <c r="DG24" s="994"/>
      <c r="DH24" s="994"/>
      <c r="DI24" s="994"/>
      <c r="DJ24" s="994"/>
      <c r="DK24" s="994"/>
      <c r="DL24" s="994"/>
      <c r="DM24" s="994"/>
      <c r="DN24" s="994"/>
      <c r="DO24" s="994"/>
      <c r="DP24" s="994"/>
      <c r="DQ24" s="994"/>
      <c r="DR24" s="994"/>
      <c r="DS24" s="994"/>
      <c r="DT24" s="994"/>
      <c r="DU24" s="994"/>
      <c r="DV24" s="994"/>
      <c r="DW24" s="994"/>
      <c r="DX24" s="994"/>
      <c r="DY24" s="994"/>
      <c r="DZ24" s="994"/>
      <c r="EA24" s="994"/>
      <c r="EB24" s="994"/>
      <c r="EC24" s="994"/>
      <c r="ED24" s="994"/>
      <c r="EE24" s="994"/>
      <c r="EF24" s="994"/>
      <c r="EG24" s="994"/>
      <c r="EH24" s="994"/>
      <c r="EI24" s="994"/>
      <c r="EJ24" s="994"/>
      <c r="EK24" s="994"/>
      <c r="EL24" s="994"/>
      <c r="EM24" s="994"/>
      <c r="EN24" s="994"/>
      <c r="EO24" s="994"/>
      <c r="EP24" s="994"/>
      <c r="EQ24" s="994"/>
      <c r="ER24" s="994"/>
      <c r="ES24" s="994"/>
      <c r="ET24" s="994"/>
      <c r="EU24" s="994"/>
      <c r="EV24" s="994"/>
      <c r="EW24" s="994"/>
      <c r="EX24" s="994"/>
      <c r="EY24" s="994"/>
      <c r="EZ24" s="994"/>
      <c r="FA24" s="994"/>
      <c r="FB24" s="994"/>
      <c r="FC24" s="994"/>
      <c r="FD24" s="994"/>
      <c r="FE24" s="994"/>
      <c r="FF24" s="994"/>
      <c r="FG24" s="994"/>
      <c r="FH24" s="994"/>
      <c r="FI24" s="994"/>
      <c r="FJ24" s="994"/>
      <c r="FK24" s="994"/>
      <c r="FL24" s="994"/>
      <c r="FM24" s="994"/>
      <c r="FN24" s="994"/>
      <c r="FO24" s="994"/>
      <c r="FP24" s="994"/>
      <c r="FQ24" s="994"/>
      <c r="FR24" s="994"/>
      <c r="FS24" s="994"/>
      <c r="FT24" s="994"/>
      <c r="FU24" s="994"/>
      <c r="FV24" s="994"/>
      <c r="FW24" s="994"/>
      <c r="FX24" s="994"/>
      <c r="FY24" s="994"/>
      <c r="FZ24" s="994"/>
      <c r="GA24" s="994"/>
      <c r="GB24" s="994"/>
      <c r="GC24" s="994"/>
      <c r="GD24" s="994"/>
      <c r="GE24" s="994"/>
      <c r="GF24" s="994"/>
      <c r="GG24" s="994"/>
      <c r="GH24" s="994"/>
      <c r="GI24" s="994"/>
      <c r="GJ24" s="994"/>
      <c r="GK24" s="994"/>
      <c r="GL24" s="994"/>
      <c r="GM24" s="994"/>
      <c r="GN24" s="994"/>
      <c r="GO24" s="994"/>
      <c r="GP24" s="994"/>
      <c r="GQ24" s="994"/>
      <c r="GR24" s="994"/>
      <c r="GS24" s="994"/>
      <c r="GT24" s="994"/>
      <c r="GU24" s="994"/>
      <c r="GV24" s="994"/>
      <c r="GW24" s="994"/>
      <c r="GX24" s="994"/>
      <c r="GY24" s="994"/>
      <c r="GZ24" s="994"/>
      <c r="HA24" s="994"/>
      <c r="HB24" s="994"/>
      <c r="HC24" s="994"/>
      <c r="HD24" s="994"/>
      <c r="HE24" s="994"/>
      <c r="HF24" s="994"/>
      <c r="HG24" s="994"/>
      <c r="HH24" s="994"/>
      <c r="HI24" s="994"/>
      <c r="HJ24" s="994"/>
      <c r="HK24" s="994"/>
      <c r="HL24" s="994"/>
      <c r="HM24" s="994"/>
      <c r="HN24" s="994"/>
      <c r="HO24" s="994"/>
      <c r="HP24" s="994"/>
      <c r="HQ24" s="994"/>
      <c r="HR24" s="994"/>
      <c r="HS24" s="994"/>
      <c r="HT24" s="994"/>
      <c r="HU24" s="994"/>
      <c r="HV24" s="994"/>
      <c r="HW24" s="994"/>
      <c r="HX24" s="994"/>
      <c r="HY24" s="994"/>
      <c r="HZ24" s="994"/>
      <c r="IA24" s="994"/>
      <c r="IB24" s="994"/>
      <c r="IC24" s="994"/>
      <c r="ID24" s="994"/>
      <c r="IE24" s="994"/>
      <c r="IF24" s="994"/>
      <c r="IG24" s="994"/>
      <c r="IH24" s="994"/>
      <c r="II24" s="994"/>
      <c r="IJ24" s="994"/>
      <c r="IK24" s="994"/>
      <c r="IL24" s="994"/>
      <c r="IM24" s="994"/>
      <c r="IN24" s="994"/>
      <c r="IO24" s="994"/>
      <c r="IP24" s="994"/>
      <c r="IQ24" s="994"/>
      <c r="IR24" s="994"/>
      <c r="IS24" s="994"/>
      <c r="IT24" s="994"/>
      <c r="IU24" s="994"/>
      <c r="IV24" s="994"/>
    </row>
    <row r="25" spans="1:256">
      <c r="A25" s="868" t="s">
        <v>863</v>
      </c>
      <c r="B25" s="995"/>
      <c r="F25" s="994"/>
      <c r="G25" s="994"/>
      <c r="H25" s="994"/>
      <c r="I25" s="994"/>
      <c r="J25" s="994"/>
      <c r="K25" s="994"/>
      <c r="L25" s="993"/>
      <c r="M25" s="993"/>
      <c r="N25" s="994"/>
      <c r="O25" s="862"/>
      <c r="P25" s="862"/>
      <c r="Q25" s="861"/>
      <c r="R25" s="861"/>
    </row>
    <row r="26" spans="1:256">
      <c r="A26" s="868" t="s">
        <v>862</v>
      </c>
      <c r="B26" s="995"/>
      <c r="F26" s="994"/>
      <c r="G26" s="994"/>
      <c r="H26" s="994"/>
      <c r="I26" s="994"/>
      <c r="J26" s="994"/>
      <c r="K26" s="994"/>
      <c r="L26" s="993"/>
      <c r="M26" s="993"/>
      <c r="N26" s="994"/>
      <c r="O26" s="862"/>
      <c r="P26" s="862"/>
      <c r="Q26" s="861"/>
      <c r="R26" s="861"/>
    </row>
    <row r="27" spans="1:256">
      <c r="L27" s="993"/>
      <c r="M27" s="993"/>
      <c r="O27" s="861"/>
      <c r="P27" s="861"/>
      <c r="Q27" s="861"/>
      <c r="R27" s="861"/>
    </row>
    <row r="28" spans="1:256">
      <c r="L28" s="993"/>
      <c r="M28" s="993"/>
      <c r="O28" s="861"/>
      <c r="P28" s="861"/>
      <c r="Q28" s="861"/>
      <c r="R28" s="861"/>
    </row>
    <row r="29" spans="1:256">
      <c r="L29" s="993"/>
      <c r="M29" s="993"/>
      <c r="O29" s="861"/>
      <c r="P29" s="861"/>
      <c r="Q29" s="861"/>
      <c r="R29" s="861"/>
    </row>
    <row r="30" spans="1:256">
      <c r="L30" s="993"/>
      <c r="M30" s="993"/>
      <c r="O30" s="861"/>
      <c r="P30" s="861"/>
      <c r="Q30" s="861"/>
      <c r="R30" s="861"/>
    </row>
    <row r="31" spans="1:256">
      <c r="L31" s="993"/>
      <c r="M31" s="993"/>
      <c r="O31" s="861"/>
      <c r="P31" s="861"/>
      <c r="Q31" s="861"/>
      <c r="R31" s="861"/>
    </row>
    <row r="32" spans="1:256">
      <c r="L32" s="993"/>
      <c r="M32" s="993"/>
      <c r="O32" s="861"/>
      <c r="P32" s="861"/>
      <c r="Q32" s="861"/>
      <c r="R32" s="861"/>
    </row>
    <row r="33" spans="12:18">
      <c r="L33" s="993"/>
      <c r="M33" s="993"/>
      <c r="O33" s="861"/>
      <c r="P33" s="861"/>
      <c r="Q33" s="861"/>
      <c r="R33" s="861"/>
    </row>
    <row r="34" spans="12:18">
      <c r="L34" s="993"/>
      <c r="M34" s="993"/>
      <c r="O34" s="861"/>
      <c r="P34" s="861"/>
      <c r="Q34" s="861"/>
      <c r="R34" s="861"/>
    </row>
    <row r="35" spans="12:18">
      <c r="L35" s="993"/>
      <c r="M35" s="993"/>
      <c r="O35" s="861"/>
      <c r="P35" s="861"/>
      <c r="Q35" s="861"/>
      <c r="R35" s="861"/>
    </row>
    <row r="36" spans="12:18">
      <c r="L36" s="993"/>
      <c r="M36" s="993"/>
    </row>
    <row r="37" spans="12:18">
      <c r="L37" s="993"/>
      <c r="M37" s="993"/>
    </row>
    <row r="38" spans="12:18">
      <c r="L38" s="993"/>
      <c r="M38" s="993"/>
    </row>
    <row r="39" spans="12:18">
      <c r="L39" s="993"/>
      <c r="M39" s="993"/>
    </row>
    <row r="40" spans="12:18">
      <c r="L40" s="993"/>
      <c r="M40" s="993"/>
    </row>
    <row r="41" spans="12:18">
      <c r="L41" s="993"/>
      <c r="M41" s="993"/>
    </row>
    <row r="42" spans="12:18">
      <c r="L42" s="993"/>
      <c r="M42" s="993"/>
    </row>
    <row r="43" spans="12:18">
      <c r="L43" s="993"/>
      <c r="M43" s="993"/>
    </row>
    <row r="44" spans="12:18">
      <c r="L44" s="993"/>
      <c r="M44" s="993"/>
    </row>
    <row r="45" spans="12:18">
      <c r="L45" s="993"/>
      <c r="M45" s="993"/>
    </row>
    <row r="46" spans="12:18">
      <c r="L46" s="993"/>
      <c r="M46" s="993"/>
    </row>
    <row r="47" spans="12:18">
      <c r="L47" s="993"/>
      <c r="M47" s="993"/>
    </row>
    <row r="48" spans="12:18">
      <c r="L48" s="993"/>
      <c r="M48" s="993"/>
    </row>
    <row r="49" spans="12:13">
      <c r="L49" s="993"/>
      <c r="M49" s="993"/>
    </row>
    <row r="50" spans="12:13">
      <c r="L50" s="993"/>
      <c r="M50" s="993"/>
    </row>
    <row r="51" spans="12:13">
      <c r="L51" s="993"/>
      <c r="M51" s="993"/>
    </row>
    <row r="52" spans="12:13">
      <c r="L52" s="993"/>
      <c r="M52" s="993"/>
    </row>
    <row r="53" spans="12:13">
      <c r="L53" s="993"/>
      <c r="M53" s="993"/>
    </row>
    <row r="54" spans="12:13">
      <c r="L54" s="993"/>
      <c r="M54" s="993"/>
    </row>
    <row r="55" spans="12:13">
      <c r="L55" s="993"/>
      <c r="M55" s="993"/>
    </row>
    <row r="56" spans="12:13">
      <c r="L56" s="993"/>
      <c r="M56" s="993"/>
    </row>
    <row r="57" spans="12:13">
      <c r="L57" s="993"/>
      <c r="M57" s="993"/>
    </row>
    <row r="58" spans="12:13">
      <c r="L58" s="993"/>
      <c r="M58" s="993"/>
    </row>
    <row r="59" spans="12:13">
      <c r="L59" s="993"/>
      <c r="M59" s="993"/>
    </row>
    <row r="60" spans="12:13">
      <c r="L60" s="993"/>
      <c r="M60" s="993"/>
    </row>
    <row r="61" spans="12:13">
      <c r="L61" s="993"/>
      <c r="M61" s="993"/>
    </row>
    <row r="62" spans="12:13">
      <c r="L62" s="993"/>
      <c r="M62" s="993"/>
    </row>
    <row r="63" spans="12:13">
      <c r="L63" s="993"/>
      <c r="M63" s="993"/>
    </row>
    <row r="64" spans="12:13">
      <c r="L64" s="993"/>
      <c r="M64" s="993"/>
    </row>
    <row r="65" spans="12:13">
      <c r="L65" s="993"/>
      <c r="M65" s="993"/>
    </row>
    <row r="66" spans="12:13">
      <c r="L66" s="993"/>
      <c r="M66" s="993"/>
    </row>
    <row r="67" spans="12:13">
      <c r="L67" s="993"/>
      <c r="M67" s="993"/>
    </row>
    <row r="68" spans="12:13">
      <c r="L68" s="993"/>
      <c r="M68" s="993"/>
    </row>
    <row r="69" spans="12:13">
      <c r="L69" s="993"/>
      <c r="M69" s="993"/>
    </row>
    <row r="70" spans="12:13">
      <c r="L70" s="993"/>
      <c r="M70" s="993"/>
    </row>
    <row r="71" spans="12:13">
      <c r="L71" s="993"/>
      <c r="M71" s="993"/>
    </row>
    <row r="72" spans="12:13">
      <c r="L72" s="993"/>
      <c r="M72" s="993"/>
    </row>
    <row r="73" spans="12:13">
      <c r="L73" s="993"/>
      <c r="M73" s="993"/>
    </row>
    <row r="74" spans="12:13">
      <c r="L74" s="993"/>
      <c r="M74" s="993"/>
    </row>
    <row r="75" spans="12:13">
      <c r="L75" s="993"/>
      <c r="M75" s="993"/>
    </row>
    <row r="76" spans="12:13">
      <c r="L76" s="993"/>
      <c r="M76" s="993"/>
    </row>
    <row r="77" spans="12:13">
      <c r="L77" s="993"/>
      <c r="M77" s="993"/>
    </row>
    <row r="78" spans="12:13">
      <c r="L78" s="993"/>
      <c r="M78" s="993"/>
    </row>
    <row r="79" spans="12:13">
      <c r="L79" s="993"/>
      <c r="M79" s="993"/>
    </row>
    <row r="80" spans="12:13">
      <c r="L80" s="993"/>
      <c r="M80" s="993"/>
    </row>
    <row r="81" spans="12:13">
      <c r="L81" s="993"/>
      <c r="M81" s="993"/>
    </row>
    <row r="82" spans="12:13">
      <c r="L82" s="993"/>
      <c r="M82" s="993"/>
    </row>
    <row r="83" spans="12:13">
      <c r="L83" s="993"/>
      <c r="M83" s="993"/>
    </row>
    <row r="84" spans="12:13">
      <c r="L84" s="993"/>
      <c r="M84" s="993"/>
    </row>
    <row r="85" spans="12:13">
      <c r="L85" s="993"/>
      <c r="M85" s="993"/>
    </row>
    <row r="86" spans="12:13">
      <c r="L86" s="993"/>
      <c r="M86" s="993"/>
    </row>
    <row r="87" spans="12:13">
      <c r="L87" s="993"/>
      <c r="M87" s="993"/>
    </row>
    <row r="88" spans="12:13">
      <c r="L88" s="993"/>
      <c r="M88" s="993"/>
    </row>
    <row r="89" spans="12:13">
      <c r="L89" s="993"/>
      <c r="M89" s="993"/>
    </row>
    <row r="90" spans="12:13">
      <c r="L90" s="993"/>
      <c r="M90" s="993"/>
    </row>
    <row r="91" spans="12:13">
      <c r="L91" s="993"/>
      <c r="M91" s="993"/>
    </row>
    <row r="92" spans="12:13">
      <c r="L92" s="993"/>
      <c r="M92" s="993"/>
    </row>
    <row r="93" spans="12:13">
      <c r="L93" s="993"/>
      <c r="M93" s="993"/>
    </row>
    <row r="94" spans="12:13">
      <c r="L94" s="993"/>
      <c r="M94" s="993"/>
    </row>
    <row r="95" spans="12:13">
      <c r="L95" s="993"/>
      <c r="M95" s="993"/>
    </row>
    <row r="96" spans="12:13">
      <c r="L96" s="993"/>
      <c r="M96" s="993"/>
    </row>
    <row r="97" spans="12:13">
      <c r="L97" s="993"/>
      <c r="M97" s="993"/>
    </row>
    <row r="98" spans="12:13">
      <c r="L98" s="993"/>
      <c r="M98" s="993"/>
    </row>
    <row r="99" spans="12:13">
      <c r="L99" s="993"/>
      <c r="M99" s="993"/>
    </row>
    <row r="100" spans="12:13">
      <c r="L100" s="993"/>
      <c r="M100" s="993"/>
    </row>
    <row r="101" spans="12:13">
      <c r="L101" s="993"/>
      <c r="M101" s="993"/>
    </row>
    <row r="102" spans="12:13">
      <c r="L102" s="993"/>
      <c r="M102" s="993"/>
    </row>
    <row r="103" spans="12:13">
      <c r="L103" s="993"/>
      <c r="M103" s="993"/>
    </row>
    <row r="104" spans="12:13">
      <c r="L104" s="993"/>
      <c r="M104" s="993"/>
    </row>
    <row r="105" spans="12:13">
      <c r="L105" s="993"/>
      <c r="M105" s="993"/>
    </row>
    <row r="106" spans="12:13">
      <c r="L106" s="993"/>
      <c r="M106" s="993"/>
    </row>
    <row r="107" spans="12:13">
      <c r="L107" s="993"/>
      <c r="M107" s="993"/>
    </row>
    <row r="108" spans="12:13">
      <c r="L108" s="993"/>
      <c r="M108" s="993"/>
    </row>
    <row r="109" spans="12:13">
      <c r="L109" s="993"/>
      <c r="M109" s="993"/>
    </row>
    <row r="110" spans="12:13">
      <c r="L110" s="993"/>
      <c r="M110" s="993"/>
    </row>
    <row r="111" spans="12:13">
      <c r="L111" s="993"/>
      <c r="M111" s="993"/>
    </row>
    <row r="112" spans="12:13">
      <c r="L112" s="993"/>
      <c r="M112" s="993"/>
    </row>
    <row r="113" spans="12:13">
      <c r="L113" s="993"/>
      <c r="M113" s="993"/>
    </row>
    <row r="114" spans="12:13">
      <c r="L114" s="993"/>
      <c r="M114" s="993"/>
    </row>
    <row r="115" spans="12:13">
      <c r="L115" s="993"/>
      <c r="M115" s="993"/>
    </row>
    <row r="116" spans="12:13">
      <c r="L116" s="993"/>
      <c r="M116" s="993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H8" sqref="H8"/>
    </sheetView>
  </sheetViews>
  <sheetFormatPr defaultRowHeight="12.75"/>
  <cols>
    <col min="1" max="1" width="31.7109375" style="900" bestFit="1" customWidth="1"/>
    <col min="2" max="10" width="9.7109375" style="900" customWidth="1"/>
    <col min="11" max="16384" width="9.140625" style="900"/>
  </cols>
  <sheetData>
    <row r="1" spans="1:13" ht="14.25">
      <c r="A1" s="2775" t="s">
        <v>892</v>
      </c>
      <c r="B1" s="2775"/>
      <c r="C1" s="2775"/>
      <c r="D1" s="2775"/>
      <c r="E1" s="2775"/>
      <c r="F1" s="2775"/>
      <c r="G1" s="2775"/>
      <c r="H1" s="2775"/>
      <c r="I1" s="2775"/>
      <c r="J1" s="2775"/>
    </row>
    <row r="2" spans="1:13" ht="15.75">
      <c r="A2" s="2182" t="s">
        <v>891</v>
      </c>
      <c r="B2" s="2182"/>
      <c r="C2" s="2182"/>
      <c r="D2" s="2182"/>
      <c r="E2" s="2182"/>
      <c r="F2" s="2182"/>
      <c r="G2" s="2182"/>
      <c r="H2" s="2182"/>
      <c r="I2" s="2182"/>
      <c r="J2" s="2182"/>
      <c r="K2" s="1060"/>
      <c r="L2" s="1060"/>
      <c r="M2" s="1060"/>
    </row>
    <row r="3" spans="1:13" ht="13.5" thickBot="1">
      <c r="A3" s="2776" t="s">
        <v>890</v>
      </c>
      <c r="B3" s="2776"/>
      <c r="C3" s="2776"/>
      <c r="D3" s="2776"/>
      <c r="E3" s="2776"/>
      <c r="F3" s="2776"/>
      <c r="G3" s="2776"/>
      <c r="H3" s="2776"/>
      <c r="I3" s="2776"/>
      <c r="J3" s="2776"/>
    </row>
    <row r="4" spans="1:13" ht="18.75" customHeight="1" thickTop="1">
      <c r="A4" s="2777" t="s">
        <v>889</v>
      </c>
      <c r="B4" s="2772" t="s">
        <v>45</v>
      </c>
      <c r="C4" s="2772"/>
      <c r="D4" s="2772"/>
      <c r="E4" s="2772" t="s">
        <v>44</v>
      </c>
      <c r="F4" s="2772"/>
      <c r="G4" s="2772"/>
      <c r="H4" s="2780" t="s">
        <v>56</v>
      </c>
      <c r="I4" s="2772"/>
      <c r="J4" s="2781"/>
    </row>
    <row r="5" spans="1:13" ht="38.25">
      <c r="A5" s="2778"/>
      <c r="B5" s="1038" t="s">
        <v>888</v>
      </c>
      <c r="C5" s="1038" t="s">
        <v>887</v>
      </c>
      <c r="D5" s="1038" t="s">
        <v>886</v>
      </c>
      <c r="E5" s="1038" t="s">
        <v>888</v>
      </c>
      <c r="F5" s="1038" t="s">
        <v>887</v>
      </c>
      <c r="G5" s="1038" t="s">
        <v>886</v>
      </c>
      <c r="H5" s="1038" t="s">
        <v>888</v>
      </c>
      <c r="I5" s="1038" t="s">
        <v>887</v>
      </c>
      <c r="J5" s="1059" t="s">
        <v>886</v>
      </c>
    </row>
    <row r="6" spans="1:13" ht="17.25" customHeight="1">
      <c r="A6" s="2779"/>
      <c r="B6" s="1058">
        <v>1</v>
      </c>
      <c r="C6" s="1058">
        <v>2</v>
      </c>
      <c r="D6" s="1058">
        <v>3</v>
      </c>
      <c r="E6" s="1058">
        <v>4</v>
      </c>
      <c r="F6" s="1058">
        <v>5</v>
      </c>
      <c r="G6" s="1058">
        <v>6</v>
      </c>
      <c r="H6" s="1058">
        <v>7</v>
      </c>
      <c r="I6" s="1058">
        <v>8</v>
      </c>
      <c r="J6" s="1057">
        <v>9</v>
      </c>
    </row>
    <row r="7" spans="1:13" ht="20.25" customHeight="1">
      <c r="A7" s="1056" t="s">
        <v>723</v>
      </c>
      <c r="B7" s="972">
        <v>8407.4500000000007</v>
      </c>
      <c r="C7" s="972">
        <v>3869.15</v>
      </c>
      <c r="D7" s="1033">
        <v>36.393813009460708</v>
      </c>
      <c r="E7" s="972">
        <v>13879.67</v>
      </c>
      <c r="F7" s="972">
        <v>4097.1899999999996</v>
      </c>
      <c r="G7" s="1033">
        <v>61.786181769925378</v>
      </c>
      <c r="H7" s="972">
        <v>10452.67</v>
      </c>
      <c r="I7" s="972">
        <v>3148.45</v>
      </c>
      <c r="J7" s="1055">
        <v>39.724316310759242</v>
      </c>
    </row>
    <row r="8" spans="1:13" ht="20.25" customHeight="1">
      <c r="A8" s="1054" t="s">
        <v>722</v>
      </c>
      <c r="B8" s="965">
        <v>1494.68</v>
      </c>
      <c r="C8" s="965">
        <v>442.29</v>
      </c>
      <c r="D8" s="1029">
        <v>4.160246967926903</v>
      </c>
      <c r="E8" s="965">
        <v>1342.13</v>
      </c>
      <c r="F8" s="965">
        <v>275.64999999999998</v>
      </c>
      <c r="G8" s="1029">
        <v>4.1568394448097186</v>
      </c>
      <c r="H8" s="965">
        <v>2236.88</v>
      </c>
      <c r="I8" s="965">
        <v>428</v>
      </c>
      <c r="J8" s="1053">
        <v>5.4001198624735833</v>
      </c>
    </row>
    <row r="9" spans="1:13" ht="20.25" customHeight="1">
      <c r="A9" s="1054" t="s">
        <v>872</v>
      </c>
      <c r="B9" s="965">
        <v>1404.21</v>
      </c>
      <c r="C9" s="965">
        <v>1937.91</v>
      </c>
      <c r="D9" s="965">
        <v>18.228276021649201</v>
      </c>
      <c r="E9" s="965" t="s">
        <v>147</v>
      </c>
      <c r="F9" s="965" t="s">
        <v>147</v>
      </c>
      <c r="G9" s="965" t="s">
        <v>147</v>
      </c>
      <c r="H9" s="965" t="s">
        <v>147</v>
      </c>
      <c r="I9" s="965" t="s">
        <v>147</v>
      </c>
      <c r="J9" s="1053" t="s">
        <v>147</v>
      </c>
    </row>
    <row r="10" spans="1:13" ht="20.25" customHeight="1">
      <c r="A10" s="1054" t="s">
        <v>871</v>
      </c>
      <c r="B10" s="965" t="s">
        <v>147</v>
      </c>
      <c r="C10" s="965" t="s">
        <v>147</v>
      </c>
      <c r="D10" s="1029" t="s">
        <v>147</v>
      </c>
      <c r="E10" s="965">
        <v>544.30999999999995</v>
      </c>
      <c r="F10" s="965">
        <v>402.64</v>
      </c>
      <c r="G10" s="1029">
        <v>6.0718658953679849</v>
      </c>
      <c r="H10" s="965">
        <v>1195.17</v>
      </c>
      <c r="I10" s="965">
        <v>614.63</v>
      </c>
      <c r="J10" s="1053">
        <v>7.7548496987666793</v>
      </c>
    </row>
    <row r="11" spans="1:13" ht="20.25" customHeight="1">
      <c r="A11" s="1054" t="s">
        <v>885</v>
      </c>
      <c r="B11" s="965" t="s">
        <v>147</v>
      </c>
      <c r="C11" s="965" t="s">
        <v>147</v>
      </c>
      <c r="D11" s="1029" t="s">
        <v>147</v>
      </c>
      <c r="E11" s="965">
        <v>695.88</v>
      </c>
      <c r="F11" s="965">
        <v>419.69</v>
      </c>
      <c r="G11" s="1029">
        <v>6.3289822114717609</v>
      </c>
      <c r="H11" s="965">
        <v>1543.35</v>
      </c>
      <c r="I11" s="965">
        <v>570.15</v>
      </c>
      <c r="J11" s="1053">
        <v>7.1936409803488628</v>
      </c>
    </row>
    <row r="12" spans="1:13" ht="20.25" customHeight="1">
      <c r="A12" s="1054" t="s">
        <v>721</v>
      </c>
      <c r="B12" s="965">
        <v>623.86</v>
      </c>
      <c r="C12" s="965">
        <v>190.7</v>
      </c>
      <c r="D12" s="1029">
        <v>1.7937531863339899</v>
      </c>
      <c r="E12" s="965">
        <v>300.68</v>
      </c>
      <c r="F12" s="965">
        <v>40.35</v>
      </c>
      <c r="G12" s="1029">
        <v>0.60848348121919893</v>
      </c>
      <c r="H12" s="965">
        <v>525.87</v>
      </c>
      <c r="I12" s="965">
        <v>68.38</v>
      </c>
      <c r="J12" s="1053">
        <v>0.86275746774753181</v>
      </c>
    </row>
    <row r="13" spans="1:13" ht="20.25" customHeight="1">
      <c r="A13" s="1054" t="s">
        <v>884</v>
      </c>
      <c r="B13" s="965">
        <v>909.94</v>
      </c>
      <c r="C13" s="965">
        <v>1155.52</v>
      </c>
      <c r="D13" s="965">
        <v>10.868996758640021</v>
      </c>
      <c r="E13" s="965">
        <v>657.45</v>
      </c>
      <c r="F13" s="965">
        <v>503.79</v>
      </c>
      <c r="G13" s="1029">
        <v>7.5972216357724953</v>
      </c>
      <c r="H13" s="965">
        <v>2065.48</v>
      </c>
      <c r="I13" s="965">
        <v>1373.54</v>
      </c>
      <c r="J13" s="1053">
        <v>17.330094943696182</v>
      </c>
    </row>
    <row r="14" spans="1:13" ht="20.25" customHeight="1">
      <c r="A14" s="1054" t="s">
        <v>847</v>
      </c>
      <c r="B14" s="965">
        <v>5.73</v>
      </c>
      <c r="C14" s="965">
        <v>28.44</v>
      </c>
      <c r="D14" s="1029">
        <v>0.26751096287015563</v>
      </c>
      <c r="E14" s="965">
        <v>2.59</v>
      </c>
      <c r="F14" s="965">
        <v>12.89</v>
      </c>
      <c r="G14" s="1029">
        <v>0.19438295100162262</v>
      </c>
      <c r="H14" s="965">
        <v>562.33000000000004</v>
      </c>
      <c r="I14" s="965">
        <v>374.44</v>
      </c>
      <c r="J14" s="1053">
        <v>4.7243478535154404</v>
      </c>
    </row>
    <row r="15" spans="1:13" ht="20.25" customHeight="1">
      <c r="A15" s="1054" t="s">
        <v>846</v>
      </c>
      <c r="B15" s="965">
        <v>413.11</v>
      </c>
      <c r="C15" s="965">
        <v>140.51</v>
      </c>
      <c r="D15" s="1029">
        <v>1.3216584174713628</v>
      </c>
      <c r="E15" s="965">
        <v>399.88</v>
      </c>
      <c r="F15" s="965">
        <v>100.37</v>
      </c>
      <c r="G15" s="1029">
        <v>1.513593234447856</v>
      </c>
      <c r="H15" s="965">
        <v>292.27</v>
      </c>
      <c r="I15" s="965">
        <v>69.569999999999993</v>
      </c>
      <c r="J15" s="1053">
        <v>0.87777181970160545</v>
      </c>
    </row>
    <row r="16" spans="1:13" ht="20.25" customHeight="1">
      <c r="A16" s="1054" t="s">
        <v>845</v>
      </c>
      <c r="B16" s="965">
        <v>8.68</v>
      </c>
      <c r="C16" s="965">
        <v>16.420000000000002</v>
      </c>
      <c r="D16" s="1029">
        <v>0.15444901583431631</v>
      </c>
      <c r="E16" s="965">
        <v>4.8899999999999997</v>
      </c>
      <c r="F16" s="965">
        <v>8.7799999999999994</v>
      </c>
      <c r="G16" s="1029">
        <v>0.13240359269156296</v>
      </c>
      <c r="H16" s="965">
        <v>56</v>
      </c>
      <c r="I16" s="965">
        <v>77.56</v>
      </c>
      <c r="J16" s="1053">
        <v>0.97858246853610076</v>
      </c>
    </row>
    <row r="17" spans="1:10" ht="20.25" customHeight="1">
      <c r="A17" s="1054" t="s">
        <v>883</v>
      </c>
      <c r="B17" s="965">
        <v>2508.6</v>
      </c>
      <c r="C17" s="965">
        <v>1330.11</v>
      </c>
      <c r="D17" s="1029">
        <v>12.511216836259587</v>
      </c>
      <c r="E17" s="965">
        <v>1151.0899999999999</v>
      </c>
      <c r="F17" s="965">
        <v>245.44</v>
      </c>
      <c r="G17" s="1029">
        <v>3.7012685410270176</v>
      </c>
      <c r="H17" s="965">
        <v>2936.29</v>
      </c>
      <c r="I17" s="965">
        <v>443.33</v>
      </c>
      <c r="J17" s="1053">
        <v>5.5935400435290044</v>
      </c>
    </row>
    <row r="18" spans="1:10" ht="20.25" customHeight="1">
      <c r="A18" s="1054" t="s">
        <v>843</v>
      </c>
      <c r="B18" s="965">
        <v>590.29999999999995</v>
      </c>
      <c r="C18" s="965">
        <v>379.99</v>
      </c>
      <c r="D18" s="1029">
        <v>3.574243698348468</v>
      </c>
      <c r="E18" s="965">
        <v>220.45</v>
      </c>
      <c r="F18" s="965">
        <v>126.52</v>
      </c>
      <c r="G18" s="1029">
        <v>1.9079387867125905</v>
      </c>
      <c r="H18" s="965">
        <v>253.49</v>
      </c>
      <c r="I18" s="965">
        <v>104.74</v>
      </c>
      <c r="J18" s="1053">
        <v>1.3215153140081382</v>
      </c>
    </row>
    <row r="19" spans="1:10" ht="20.25" customHeight="1">
      <c r="A19" s="1054" t="s">
        <v>882</v>
      </c>
      <c r="B19" s="965">
        <v>2707.55</v>
      </c>
      <c r="C19" s="965">
        <v>34.54</v>
      </c>
      <c r="D19" s="1029">
        <v>0.3248884900680441</v>
      </c>
      <c r="E19" s="965">
        <v>986.22</v>
      </c>
      <c r="F19" s="965">
        <v>9.67</v>
      </c>
      <c r="G19" s="1029">
        <v>0.14582491359082164</v>
      </c>
      <c r="H19" s="965">
        <v>1717</v>
      </c>
      <c r="I19" s="965">
        <v>14.24</v>
      </c>
      <c r="J19" s="1053">
        <v>0.17966753934958837</v>
      </c>
    </row>
    <row r="20" spans="1:10" ht="20.25" customHeight="1">
      <c r="A20" s="1027" t="s">
        <v>881</v>
      </c>
      <c r="B20" s="965">
        <v>2.0299999999999998</v>
      </c>
      <c r="C20" s="965">
        <v>1.54</v>
      </c>
      <c r="D20" s="965">
        <v>1.4485474079466935E-2</v>
      </c>
      <c r="E20" s="965">
        <v>0.09</v>
      </c>
      <c r="F20" s="965">
        <v>0.05</v>
      </c>
      <c r="G20" s="965">
        <v>7.5400679209318324E-4</v>
      </c>
      <c r="H20" s="965">
        <v>0</v>
      </c>
      <c r="I20" s="965">
        <v>0</v>
      </c>
      <c r="J20" s="1052">
        <v>0</v>
      </c>
    </row>
    <row r="21" spans="1:10" ht="20.25" customHeight="1">
      <c r="A21" s="1051" t="s">
        <v>880</v>
      </c>
      <c r="B21" s="1050">
        <v>2383.4899999999998</v>
      </c>
      <c r="C21" s="1050">
        <v>1104.22</v>
      </c>
      <c r="D21" s="1050">
        <v>10.386461161057778</v>
      </c>
      <c r="E21" s="1050">
        <v>1369.56</v>
      </c>
      <c r="F21" s="1050">
        <v>388.21</v>
      </c>
      <c r="G21" s="1050">
        <v>5.8542595351698932</v>
      </c>
      <c r="H21" s="1050">
        <v>3123.08</v>
      </c>
      <c r="I21" s="1050">
        <v>638.72</v>
      </c>
      <c r="J21" s="1049">
        <v>8.0587956975680548</v>
      </c>
    </row>
    <row r="22" spans="1:10" ht="20.25" customHeight="1" thickBot="1">
      <c r="A22" s="1048" t="s">
        <v>406</v>
      </c>
      <c r="B22" s="1046">
        <v>21459.629999999997</v>
      </c>
      <c r="C22" s="1046">
        <v>10631.34</v>
      </c>
      <c r="D22" s="1047">
        <v>100.00000000000001</v>
      </c>
      <c r="E22" s="1046">
        <v>21554.890000000003</v>
      </c>
      <c r="F22" s="1046">
        <v>6631.24</v>
      </c>
      <c r="G22" s="1047">
        <v>99.999999999999972</v>
      </c>
      <c r="H22" s="1046">
        <v>26959.880000000005</v>
      </c>
      <c r="I22" s="1046">
        <v>7925.7499999999991</v>
      </c>
      <c r="J22" s="1045">
        <v>100.00000000000001</v>
      </c>
    </row>
    <row r="23" spans="1:10" ht="13.5" thickTop="1">
      <c r="A23" s="901" t="s">
        <v>842</v>
      </c>
      <c r="B23" s="1044"/>
      <c r="C23" s="1043"/>
      <c r="D23" s="994"/>
      <c r="E23" s="994"/>
      <c r="F23" s="993"/>
      <c r="G23" s="993"/>
      <c r="H23" s="992"/>
      <c r="I23" s="861"/>
      <c r="J23" s="861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A8" sqref="A8"/>
    </sheetView>
  </sheetViews>
  <sheetFormatPr defaultRowHeight="15"/>
  <cols>
    <col min="1" max="1" width="41.7109375" style="900" bestFit="1" customWidth="1"/>
    <col min="2" max="2" width="9.5703125" style="900" bestFit="1" customWidth="1"/>
    <col min="3" max="4" width="9.140625" style="900"/>
    <col min="5" max="5" width="9.5703125" style="900" bestFit="1" customWidth="1"/>
    <col min="6" max="7" width="9.140625" style="900"/>
    <col min="8" max="8" width="9.5703125" style="900" bestFit="1" customWidth="1"/>
    <col min="9" max="254" width="9.140625" style="900"/>
  </cols>
  <sheetData>
    <row r="1" spans="1:10" customFormat="1">
      <c r="A1" s="2782" t="s">
        <v>920</v>
      </c>
      <c r="B1" s="2782"/>
      <c r="C1" s="2782"/>
      <c r="D1" s="2782"/>
      <c r="E1" s="2782"/>
      <c r="F1" s="2782"/>
      <c r="G1" s="2782"/>
      <c r="H1" s="2782"/>
      <c r="I1" s="2782"/>
      <c r="J1" s="2782"/>
    </row>
    <row r="2" spans="1:10" customFormat="1" ht="15.75">
      <c r="A2" s="2783" t="s">
        <v>919</v>
      </c>
      <c r="B2" s="2783"/>
      <c r="C2" s="2783"/>
      <c r="D2" s="2783"/>
      <c r="E2" s="2783"/>
      <c r="F2" s="2783"/>
      <c r="G2" s="2783"/>
      <c r="H2" s="2783"/>
      <c r="I2" s="2783"/>
      <c r="J2" s="2783"/>
    </row>
    <row r="3" spans="1:10" customFormat="1">
      <c r="A3" s="2776" t="s">
        <v>918</v>
      </c>
      <c r="B3" s="2776"/>
      <c r="C3" s="2776"/>
      <c r="D3" s="2776"/>
      <c r="E3" s="2776"/>
      <c r="F3" s="2776"/>
      <c r="G3" s="2776"/>
      <c r="H3" s="2776"/>
      <c r="I3" s="2776"/>
      <c r="J3" s="2776"/>
    </row>
    <row r="4" spans="1:10" customFormat="1" ht="15.75" thickBot="1">
      <c r="A4" s="2782"/>
      <c r="B4" s="2782"/>
      <c r="C4" s="2782"/>
      <c r="D4" s="2782"/>
      <c r="E4" s="2782"/>
      <c r="F4" s="2782"/>
      <c r="G4" s="2782"/>
      <c r="H4" s="2782"/>
      <c r="I4" s="2782"/>
      <c r="J4" s="2782"/>
    </row>
    <row r="5" spans="1:10" customFormat="1" ht="15" customHeight="1" thickTop="1">
      <c r="A5" s="2784" t="s">
        <v>46</v>
      </c>
      <c r="B5" s="2786" t="s">
        <v>45</v>
      </c>
      <c r="C5" s="2786"/>
      <c r="D5" s="2786"/>
      <c r="E5" s="2786" t="s">
        <v>44</v>
      </c>
      <c r="F5" s="2786"/>
      <c r="G5" s="2786"/>
      <c r="H5" s="2786" t="s">
        <v>56</v>
      </c>
      <c r="I5" s="2786"/>
      <c r="J5" s="2787"/>
    </row>
    <row r="6" spans="1:10" customFormat="1" ht="22.5" customHeight="1">
      <c r="A6" s="2785"/>
      <c r="B6" s="1101" t="s">
        <v>888</v>
      </c>
      <c r="C6" s="1101" t="s">
        <v>916</v>
      </c>
      <c r="D6" s="1101" t="s">
        <v>886</v>
      </c>
      <c r="E6" s="1101" t="s">
        <v>888</v>
      </c>
      <c r="F6" s="1101" t="s">
        <v>917</v>
      </c>
      <c r="G6" s="1101" t="s">
        <v>886</v>
      </c>
      <c r="H6" s="1101" t="s">
        <v>888</v>
      </c>
      <c r="I6" s="1101" t="s">
        <v>916</v>
      </c>
      <c r="J6" s="1100" t="s">
        <v>886</v>
      </c>
    </row>
    <row r="7" spans="1:10" customFormat="1" ht="18" customHeight="1">
      <c r="A7" s="1099" t="s">
        <v>915</v>
      </c>
      <c r="B7" s="1080"/>
      <c r="C7" s="1080"/>
      <c r="D7" s="1080"/>
      <c r="E7" s="1080"/>
      <c r="F7" s="1080"/>
      <c r="G7" s="1080"/>
      <c r="H7" s="1080"/>
      <c r="I7" s="1079"/>
      <c r="J7" s="1098"/>
    </row>
    <row r="8" spans="1:10" customFormat="1" ht="18" customHeight="1">
      <c r="A8" s="1097" t="s">
        <v>914</v>
      </c>
      <c r="B8" s="1095">
        <v>283348.65477999998</v>
      </c>
      <c r="C8" s="1095">
        <v>17084.865478</v>
      </c>
      <c r="D8" s="1096">
        <v>27.019504649397604</v>
      </c>
      <c r="E8" s="1095">
        <v>120435.51006999999</v>
      </c>
      <c r="F8" s="1095">
        <v>13690.551007</v>
      </c>
      <c r="G8" s="1096">
        <v>65.735870895827119</v>
      </c>
      <c r="H8" s="1095">
        <v>212348.54500000001</v>
      </c>
      <c r="I8" s="1095">
        <v>19833.4827</v>
      </c>
      <c r="J8" s="1094">
        <v>46.476433817709065</v>
      </c>
    </row>
    <row r="9" spans="1:10" customFormat="1" ht="18" customHeight="1">
      <c r="A9" s="1093" t="s">
        <v>913</v>
      </c>
      <c r="B9" s="1071">
        <v>46933.507109999999</v>
      </c>
      <c r="C9" s="1071">
        <v>4693.350711</v>
      </c>
      <c r="D9" s="1070">
        <v>7.4224764321622869</v>
      </c>
      <c r="E9" s="1071">
        <v>23281.02304</v>
      </c>
      <c r="F9" s="1071">
        <v>2328.1023039999995</v>
      </c>
      <c r="G9" s="1070">
        <v>11.178500588454922</v>
      </c>
      <c r="H9" s="1071">
        <v>41319.300000000003</v>
      </c>
      <c r="I9" s="1071">
        <v>4131.63</v>
      </c>
      <c r="J9" s="1068">
        <v>9.6817806110402032</v>
      </c>
    </row>
    <row r="10" spans="1:10" customFormat="1" ht="18" customHeight="1">
      <c r="A10" s="1093" t="s">
        <v>912</v>
      </c>
      <c r="B10" s="1071">
        <v>23785.62343</v>
      </c>
      <c r="C10" s="1071">
        <v>2378.5623429999996</v>
      </c>
      <c r="D10" s="1070">
        <v>3.7616670946767026</v>
      </c>
      <c r="E10" s="1071">
        <v>19931.734570000001</v>
      </c>
      <c r="F10" s="1071">
        <v>1993.1734569999999</v>
      </c>
      <c r="G10" s="1070">
        <v>9.5703228434961574</v>
      </c>
      <c r="H10" s="1071">
        <v>43974.320847199997</v>
      </c>
      <c r="I10" s="1071">
        <v>4398.4320847199997</v>
      </c>
      <c r="J10" s="1068">
        <v>10.306986462199962</v>
      </c>
    </row>
    <row r="11" spans="1:10" customFormat="1" ht="18" customHeight="1">
      <c r="A11" s="1093" t="s">
        <v>911</v>
      </c>
      <c r="B11" s="1071">
        <v>6656.6030000000001</v>
      </c>
      <c r="C11" s="1071">
        <v>665.66030000000001</v>
      </c>
      <c r="D11" s="1070">
        <v>1.0527335783784511</v>
      </c>
      <c r="E11" s="1071">
        <v>4231.9859699999997</v>
      </c>
      <c r="F11" s="1071">
        <v>423.19859700000001</v>
      </c>
      <c r="G11" s="1070">
        <v>2.0320093998746365</v>
      </c>
      <c r="H11" s="1071">
        <v>891.87434999999994</v>
      </c>
      <c r="I11" s="1071">
        <v>89.187434999999994</v>
      </c>
      <c r="J11" s="1068">
        <v>0.20899576654526383</v>
      </c>
    </row>
    <row r="12" spans="1:10" customFormat="1" ht="18" customHeight="1">
      <c r="A12" s="1093" t="s">
        <v>910</v>
      </c>
      <c r="B12" s="1071">
        <v>5725.1185999999998</v>
      </c>
      <c r="C12" s="1071">
        <v>572.51186000000007</v>
      </c>
      <c r="D12" s="1070">
        <v>0.90542046602734594</v>
      </c>
      <c r="E12" s="1071">
        <v>6505.76901</v>
      </c>
      <c r="F12" s="1071">
        <v>650.57690100000002</v>
      </c>
      <c r="G12" s="1070">
        <v>3.1237777902494104</v>
      </c>
      <c r="H12" s="1071">
        <v>8248.5750000000007</v>
      </c>
      <c r="I12" s="1071">
        <v>824.86750000000006</v>
      </c>
      <c r="J12" s="1068">
        <v>1.9329383725496245</v>
      </c>
    </row>
    <row r="13" spans="1:10" customFormat="1" ht="18" customHeight="1">
      <c r="A13" s="1093" t="s">
        <v>909</v>
      </c>
      <c r="B13" s="1071">
        <v>0</v>
      </c>
      <c r="C13" s="1071">
        <v>0</v>
      </c>
      <c r="D13" s="1070">
        <v>0</v>
      </c>
      <c r="E13" s="1071">
        <v>0</v>
      </c>
      <c r="F13" s="1070">
        <v>0</v>
      </c>
      <c r="G13" s="1070">
        <v>0</v>
      </c>
      <c r="H13" s="1071">
        <v>0</v>
      </c>
      <c r="I13" s="1071">
        <v>0</v>
      </c>
      <c r="J13" s="1068">
        <v>0</v>
      </c>
    </row>
    <row r="14" spans="1:10" customFormat="1" ht="18" customHeight="1">
      <c r="A14" s="1093" t="s">
        <v>908</v>
      </c>
      <c r="B14" s="1071">
        <v>0</v>
      </c>
      <c r="C14" s="1071">
        <v>0</v>
      </c>
      <c r="D14" s="1070">
        <v>0</v>
      </c>
      <c r="E14" s="1071">
        <v>0</v>
      </c>
      <c r="F14" s="1070">
        <v>0</v>
      </c>
      <c r="G14" s="1070">
        <v>0</v>
      </c>
      <c r="H14" s="1071">
        <v>537.18592000000001</v>
      </c>
      <c r="I14" s="1071">
        <v>53.718592000000008</v>
      </c>
      <c r="J14" s="1068">
        <v>0.12588049328666398</v>
      </c>
    </row>
    <row r="15" spans="1:10" customFormat="1" ht="18" customHeight="1">
      <c r="A15" s="1093" t="s">
        <v>907</v>
      </c>
      <c r="B15" s="1071">
        <v>164.14400000000001</v>
      </c>
      <c r="C15" s="1071">
        <v>16.414400000000001</v>
      </c>
      <c r="D15" s="1070">
        <v>2.5959171741104653E-2</v>
      </c>
      <c r="E15" s="1071">
        <v>0</v>
      </c>
      <c r="F15" s="1070">
        <v>0</v>
      </c>
      <c r="G15" s="1070">
        <v>0</v>
      </c>
      <c r="H15" s="1071">
        <v>0</v>
      </c>
      <c r="I15" s="1070">
        <v>0</v>
      </c>
      <c r="J15" s="1068">
        <v>0</v>
      </c>
    </row>
    <row r="16" spans="1:10" customFormat="1" ht="18" customHeight="1">
      <c r="A16" s="1093" t="s">
        <v>906</v>
      </c>
      <c r="B16" s="1071">
        <v>16802.363000000001</v>
      </c>
      <c r="C16" s="1071">
        <v>1680.2363</v>
      </c>
      <c r="D16" s="1070">
        <v>2.6572730454563214</v>
      </c>
      <c r="E16" s="1071">
        <v>17410.04</v>
      </c>
      <c r="F16" s="1071">
        <v>1741.0039999999999</v>
      </c>
      <c r="G16" s="1092">
        <v>8.3595184820977586</v>
      </c>
      <c r="H16" s="892">
        <v>94654.424999999988</v>
      </c>
      <c r="I16" s="1071">
        <v>9465.4424999999992</v>
      </c>
      <c r="J16" s="1068">
        <v>22.180673891760854</v>
      </c>
    </row>
    <row r="17" spans="1:16" customFormat="1" ht="18" customHeight="1">
      <c r="A17" s="1091" t="s">
        <v>905</v>
      </c>
      <c r="B17" s="1090">
        <v>351400</v>
      </c>
      <c r="C17" s="1090">
        <v>36140</v>
      </c>
      <c r="D17" s="1089">
        <v>57.154965562160186</v>
      </c>
      <c r="E17" s="1071">
        <v>0</v>
      </c>
      <c r="F17" s="1070">
        <v>0</v>
      </c>
      <c r="G17" s="1070">
        <v>0</v>
      </c>
      <c r="H17" s="1088">
        <v>365925.17463999998</v>
      </c>
      <c r="I17" s="1087">
        <v>3877.517464</v>
      </c>
      <c r="J17" s="1086">
        <v>9.0863105849083716</v>
      </c>
      <c r="K17" s="900"/>
      <c r="L17" s="900"/>
      <c r="M17" s="900"/>
      <c r="N17" s="900"/>
      <c r="O17" s="900"/>
      <c r="P17" s="900"/>
    </row>
    <row r="18" spans="1:16" customFormat="1" ht="18" customHeight="1">
      <c r="A18" s="1085" t="s">
        <v>904</v>
      </c>
      <c r="B18" s="1083">
        <v>734816.01391999994</v>
      </c>
      <c r="C18" s="1083">
        <v>63231.601391999997</v>
      </c>
      <c r="D18" s="1084">
        <v>100</v>
      </c>
      <c r="E18" s="1083">
        <v>191796.06266</v>
      </c>
      <c r="F18" s="1083">
        <v>20826.606265999999</v>
      </c>
      <c r="G18" s="1084">
        <v>100</v>
      </c>
      <c r="H18" s="1083">
        <v>767899.40075720008</v>
      </c>
      <c r="I18" s="1083">
        <v>42674.278275719997</v>
      </c>
      <c r="J18" s="1082">
        <v>100</v>
      </c>
      <c r="K18" s="900"/>
      <c r="L18" s="900"/>
      <c r="M18" s="900"/>
      <c r="N18" s="1076"/>
      <c r="O18" s="900"/>
      <c r="P18" s="900"/>
    </row>
    <row r="19" spans="1:16" customFormat="1" ht="18" customHeight="1">
      <c r="A19" s="1081" t="s">
        <v>903</v>
      </c>
      <c r="B19" s="1080"/>
      <c r="C19" s="1080"/>
      <c r="D19" s="1080"/>
      <c r="E19" s="1080"/>
      <c r="F19" s="1080"/>
      <c r="G19" s="1080"/>
      <c r="H19" s="1080"/>
      <c r="I19" s="1079"/>
      <c r="J19" s="1078"/>
      <c r="K19" s="900"/>
      <c r="L19" s="900"/>
      <c r="M19" s="900"/>
      <c r="N19" s="900"/>
      <c r="O19" s="900"/>
      <c r="P19" s="900"/>
    </row>
    <row r="20" spans="1:16" customFormat="1" ht="18" customHeight="1">
      <c r="A20" s="1077" t="s">
        <v>902</v>
      </c>
      <c r="B20" s="1071">
        <v>19312.851999999999</v>
      </c>
      <c r="C20" s="1071">
        <v>1931.2851999999998</v>
      </c>
      <c r="D20" s="1070">
        <v>3.0543037934894754</v>
      </c>
      <c r="E20" s="1071">
        <v>48163.847000000002</v>
      </c>
      <c r="F20" s="1071">
        <v>4816.3847000000005</v>
      </c>
      <c r="G20" s="1070">
        <v>23.126113964438268</v>
      </c>
      <c r="H20" s="1071">
        <v>105226</v>
      </c>
      <c r="I20" s="1071">
        <v>10522.63</v>
      </c>
      <c r="J20" s="1068">
        <v>24.658031095708147</v>
      </c>
      <c r="K20" s="900"/>
      <c r="L20" s="900"/>
      <c r="M20" s="900"/>
      <c r="N20" s="1076"/>
      <c r="O20" s="900"/>
      <c r="P20" s="900"/>
    </row>
    <row r="21" spans="1:16" customFormat="1" ht="18" customHeight="1">
      <c r="A21" s="1075" t="s">
        <v>901</v>
      </c>
      <c r="B21" s="1071">
        <v>210839.75604000001</v>
      </c>
      <c r="C21" s="1071">
        <v>21083.975603999999</v>
      </c>
      <c r="D21" s="1070">
        <v>33.344048133924893</v>
      </c>
      <c r="E21" s="1071">
        <v>63623.528290000002</v>
      </c>
      <c r="F21" s="1071">
        <v>6362.3528290000004</v>
      </c>
      <c r="G21" s="1070">
        <v>30.549157878817319</v>
      </c>
      <c r="H21" s="1071">
        <v>15569.050000000001</v>
      </c>
      <c r="I21" s="1071">
        <v>1556.905</v>
      </c>
      <c r="J21" s="1068">
        <v>3.6483475997030674</v>
      </c>
      <c r="K21" s="900"/>
      <c r="L21" s="900"/>
      <c r="M21" s="900"/>
      <c r="N21" s="900"/>
      <c r="O21" s="900"/>
      <c r="P21" s="900"/>
    </row>
    <row r="22" spans="1:16" customFormat="1" ht="18" customHeight="1">
      <c r="A22" s="1075" t="s">
        <v>900</v>
      </c>
      <c r="B22" s="1071">
        <v>28263.405879999995</v>
      </c>
      <c r="C22" s="1071">
        <v>2826.3405879999996</v>
      </c>
      <c r="D22" s="1070">
        <v>4.4698228825145421</v>
      </c>
      <c r="E22" s="1071">
        <v>78178.687370000014</v>
      </c>
      <c r="F22" s="1071">
        <v>7817.868736999998</v>
      </c>
      <c r="G22" s="1070">
        <v>37.537890893740482</v>
      </c>
      <c r="H22" s="1071">
        <v>103418.08805719999</v>
      </c>
      <c r="I22" s="1071">
        <v>10341.808805719998</v>
      </c>
      <c r="J22" s="1068">
        <v>24.234306738649185</v>
      </c>
      <c r="K22" s="900"/>
      <c r="L22" s="900"/>
      <c r="M22" s="1062"/>
      <c r="N22" s="1062"/>
      <c r="O22" s="1062"/>
      <c r="P22" s="1062"/>
    </row>
    <row r="23" spans="1:16" customFormat="1" ht="18" customHeight="1">
      <c r="A23" s="1075" t="s">
        <v>899</v>
      </c>
      <c r="B23" s="1069">
        <v>351400</v>
      </c>
      <c r="C23" s="1071">
        <v>36140</v>
      </c>
      <c r="D23" s="1070">
        <v>57.154965562160186</v>
      </c>
      <c r="E23" s="1071">
        <v>0</v>
      </c>
      <c r="F23" s="1070">
        <v>0</v>
      </c>
      <c r="G23" s="1070">
        <v>0</v>
      </c>
      <c r="H23" s="1071">
        <v>0</v>
      </c>
      <c r="I23" s="1070">
        <v>0</v>
      </c>
      <c r="J23" s="1068">
        <v>0</v>
      </c>
      <c r="K23" s="900"/>
      <c r="L23" s="900"/>
      <c r="M23" s="900"/>
      <c r="N23" s="900"/>
      <c r="O23" s="900"/>
      <c r="P23" s="900"/>
    </row>
    <row r="24" spans="1:16" customFormat="1" ht="18" customHeight="1">
      <c r="A24" s="1075" t="s">
        <v>898</v>
      </c>
      <c r="B24" s="1071">
        <v>0</v>
      </c>
      <c r="C24" s="1070">
        <v>0</v>
      </c>
      <c r="D24" s="1070">
        <v>0</v>
      </c>
      <c r="E24" s="1071">
        <v>0</v>
      </c>
      <c r="F24" s="1070">
        <v>0</v>
      </c>
      <c r="G24" s="1070">
        <v>0</v>
      </c>
      <c r="H24" s="1071">
        <v>0</v>
      </c>
      <c r="I24" s="1070">
        <v>0</v>
      </c>
      <c r="J24" s="1068">
        <v>0</v>
      </c>
      <c r="K24" s="900"/>
      <c r="L24" s="900"/>
      <c r="M24" s="900"/>
      <c r="N24" s="900"/>
      <c r="O24" s="900"/>
      <c r="P24" s="900"/>
    </row>
    <row r="25" spans="1:16" customFormat="1" ht="18" customHeight="1">
      <c r="A25" s="1075" t="s">
        <v>897</v>
      </c>
      <c r="B25" s="1071">
        <v>0</v>
      </c>
      <c r="C25" s="1070">
        <v>0</v>
      </c>
      <c r="D25" s="1070">
        <v>0</v>
      </c>
      <c r="E25" s="1069">
        <v>1830</v>
      </c>
      <c r="F25" s="1069">
        <v>1830</v>
      </c>
      <c r="G25" s="1073">
        <v>8.7868372630039335</v>
      </c>
      <c r="H25" s="1069">
        <v>10943.698</v>
      </c>
      <c r="I25" s="1069">
        <v>10943.698</v>
      </c>
      <c r="J25" s="1068">
        <v>25.644733834225764</v>
      </c>
      <c r="K25" s="1067"/>
      <c r="L25" s="900"/>
      <c r="M25" s="900"/>
      <c r="N25" s="900"/>
      <c r="O25" s="900"/>
      <c r="P25" s="900"/>
    </row>
    <row r="26" spans="1:16" customFormat="1" ht="18" customHeight="1">
      <c r="A26" s="1074" t="s">
        <v>896</v>
      </c>
      <c r="B26" s="1069">
        <v>125000</v>
      </c>
      <c r="C26" s="1069">
        <v>1250</v>
      </c>
      <c r="D26" s="1073">
        <v>1.9768596279109085</v>
      </c>
      <c r="E26" s="1071">
        <v>0</v>
      </c>
      <c r="F26" s="1070">
        <v>0</v>
      </c>
      <c r="G26" s="1070">
        <v>0</v>
      </c>
      <c r="H26" s="1069">
        <v>488500</v>
      </c>
      <c r="I26" s="1069">
        <v>4885</v>
      </c>
      <c r="J26" s="1068">
        <v>11.447184012222639</v>
      </c>
      <c r="K26" s="1067"/>
      <c r="L26" s="900"/>
      <c r="M26" s="900"/>
      <c r="N26" s="900"/>
      <c r="O26" s="900"/>
      <c r="P26" s="900"/>
    </row>
    <row r="27" spans="1:16" customFormat="1" ht="18" customHeight="1">
      <c r="A27" s="1072" t="s">
        <v>895</v>
      </c>
      <c r="B27" s="1071">
        <v>0</v>
      </c>
      <c r="C27" s="1070">
        <v>0</v>
      </c>
      <c r="D27" s="1070">
        <v>0</v>
      </c>
      <c r="E27" s="1071">
        <v>0</v>
      </c>
      <c r="F27" s="1070">
        <v>0</v>
      </c>
      <c r="G27" s="1070">
        <v>0</v>
      </c>
      <c r="H27" s="1069">
        <v>44242.388640000005</v>
      </c>
      <c r="I27" s="1069">
        <v>4424.2088640000002</v>
      </c>
      <c r="J27" s="1068">
        <v>10.367396719491193</v>
      </c>
      <c r="K27" s="1067"/>
      <c r="L27" s="900"/>
      <c r="M27" s="900"/>
      <c r="N27" s="900"/>
      <c r="O27" s="900"/>
      <c r="P27" s="900"/>
    </row>
    <row r="28" spans="1:16" customFormat="1" ht="16.5" thickBot="1">
      <c r="A28" s="1066" t="s">
        <v>894</v>
      </c>
      <c r="B28" s="1064">
        <v>734816.01392000006</v>
      </c>
      <c r="C28" s="1064">
        <v>63231.601391999997</v>
      </c>
      <c r="D28" s="1065">
        <v>100</v>
      </c>
      <c r="E28" s="1064">
        <v>191796.06266</v>
      </c>
      <c r="F28" s="1064">
        <v>20826.606265999999</v>
      </c>
      <c r="G28" s="1065">
        <v>100</v>
      </c>
      <c r="H28" s="1064">
        <v>767899.2246972</v>
      </c>
      <c r="I28" s="1064">
        <v>42674.250669720001</v>
      </c>
      <c r="J28" s="1063">
        <v>100</v>
      </c>
      <c r="K28" s="900"/>
      <c r="L28" s="900"/>
      <c r="M28" s="900"/>
      <c r="N28" s="900"/>
      <c r="O28" s="900"/>
      <c r="P28" s="900"/>
    </row>
    <row r="29" spans="1:16" customFormat="1" ht="15.75" thickTop="1">
      <c r="A29" s="868" t="s">
        <v>865</v>
      </c>
      <c r="B29" s="1062"/>
      <c r="C29" s="1062"/>
      <c r="D29" s="1062"/>
      <c r="E29" s="1062"/>
      <c r="F29" s="1062"/>
      <c r="G29" s="1062"/>
      <c r="H29" s="1062"/>
      <c r="I29" s="1062"/>
      <c r="J29" s="1062"/>
      <c r="K29" s="900"/>
      <c r="L29" s="900"/>
      <c r="M29" s="900"/>
      <c r="N29" s="900"/>
      <c r="O29" s="900"/>
      <c r="P29" s="900"/>
    </row>
    <row r="30" spans="1:16" customFormat="1">
      <c r="A30" s="868" t="s">
        <v>893</v>
      </c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</row>
    <row r="31" spans="1:16" customFormat="1">
      <c r="A31" s="900"/>
      <c r="B31" s="1061"/>
      <c r="C31" s="1061"/>
      <c r="D31" s="1061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B11" sqref="B11"/>
    </sheetView>
  </sheetViews>
  <sheetFormatPr defaultRowHeight="12.75"/>
  <cols>
    <col min="1" max="1" width="10.7109375" style="2836" customWidth="1"/>
    <col min="2" max="2" width="57.5703125" style="2836" bestFit="1" customWidth="1"/>
    <col min="3" max="256" width="9.140625" style="2836"/>
    <col min="257" max="257" width="10.7109375" style="2836" customWidth="1"/>
    <col min="258" max="258" width="57.5703125" style="2836" bestFit="1" customWidth="1"/>
    <col min="259" max="512" width="9.140625" style="2836"/>
    <col min="513" max="513" width="10.7109375" style="2836" customWidth="1"/>
    <col min="514" max="514" width="57.5703125" style="2836" bestFit="1" customWidth="1"/>
    <col min="515" max="768" width="9.140625" style="2836"/>
    <col min="769" max="769" width="10.7109375" style="2836" customWidth="1"/>
    <col min="770" max="770" width="57.5703125" style="2836" bestFit="1" customWidth="1"/>
    <col min="771" max="1024" width="9.140625" style="2836"/>
    <col min="1025" max="1025" width="10.7109375" style="2836" customWidth="1"/>
    <col min="1026" max="1026" width="57.5703125" style="2836" bestFit="1" customWidth="1"/>
    <col min="1027" max="1280" width="9.140625" style="2836"/>
    <col min="1281" max="1281" width="10.7109375" style="2836" customWidth="1"/>
    <col min="1282" max="1282" width="57.5703125" style="2836" bestFit="1" customWidth="1"/>
    <col min="1283" max="1536" width="9.140625" style="2836"/>
    <col min="1537" max="1537" width="10.7109375" style="2836" customWidth="1"/>
    <col min="1538" max="1538" width="57.5703125" style="2836" bestFit="1" customWidth="1"/>
    <col min="1539" max="1792" width="9.140625" style="2836"/>
    <col min="1793" max="1793" width="10.7109375" style="2836" customWidth="1"/>
    <col min="1794" max="1794" width="57.5703125" style="2836" bestFit="1" customWidth="1"/>
    <col min="1795" max="2048" width="9.140625" style="2836"/>
    <col min="2049" max="2049" width="10.7109375" style="2836" customWidth="1"/>
    <col min="2050" max="2050" width="57.5703125" style="2836" bestFit="1" customWidth="1"/>
    <col min="2051" max="2304" width="9.140625" style="2836"/>
    <col min="2305" max="2305" width="10.7109375" style="2836" customWidth="1"/>
    <col min="2306" max="2306" width="57.5703125" style="2836" bestFit="1" customWidth="1"/>
    <col min="2307" max="2560" width="9.140625" style="2836"/>
    <col min="2561" max="2561" width="10.7109375" style="2836" customWidth="1"/>
    <col min="2562" max="2562" width="57.5703125" style="2836" bestFit="1" customWidth="1"/>
    <col min="2563" max="2816" width="9.140625" style="2836"/>
    <col min="2817" max="2817" width="10.7109375" style="2836" customWidth="1"/>
    <col min="2818" max="2818" width="57.5703125" style="2836" bestFit="1" customWidth="1"/>
    <col min="2819" max="3072" width="9.140625" style="2836"/>
    <col min="3073" max="3073" width="10.7109375" style="2836" customWidth="1"/>
    <col min="3074" max="3074" width="57.5703125" style="2836" bestFit="1" customWidth="1"/>
    <col min="3075" max="3328" width="9.140625" style="2836"/>
    <col min="3329" max="3329" width="10.7109375" style="2836" customWidth="1"/>
    <col min="3330" max="3330" width="57.5703125" style="2836" bestFit="1" customWidth="1"/>
    <col min="3331" max="3584" width="9.140625" style="2836"/>
    <col min="3585" max="3585" width="10.7109375" style="2836" customWidth="1"/>
    <col min="3586" max="3586" width="57.5703125" style="2836" bestFit="1" customWidth="1"/>
    <col min="3587" max="3840" width="9.140625" style="2836"/>
    <col min="3841" max="3841" width="10.7109375" style="2836" customWidth="1"/>
    <col min="3842" max="3842" width="57.5703125" style="2836" bestFit="1" customWidth="1"/>
    <col min="3843" max="4096" width="9.140625" style="2836"/>
    <col min="4097" max="4097" width="10.7109375" style="2836" customWidth="1"/>
    <col min="4098" max="4098" width="57.5703125" style="2836" bestFit="1" customWidth="1"/>
    <col min="4099" max="4352" width="9.140625" style="2836"/>
    <col min="4353" max="4353" width="10.7109375" style="2836" customWidth="1"/>
    <col min="4354" max="4354" width="57.5703125" style="2836" bestFit="1" customWidth="1"/>
    <col min="4355" max="4608" width="9.140625" style="2836"/>
    <col min="4609" max="4609" width="10.7109375" style="2836" customWidth="1"/>
    <col min="4610" max="4610" width="57.5703125" style="2836" bestFit="1" customWidth="1"/>
    <col min="4611" max="4864" width="9.140625" style="2836"/>
    <col min="4865" max="4865" width="10.7109375" style="2836" customWidth="1"/>
    <col min="4866" max="4866" width="57.5703125" style="2836" bestFit="1" customWidth="1"/>
    <col min="4867" max="5120" width="9.140625" style="2836"/>
    <col min="5121" max="5121" width="10.7109375" style="2836" customWidth="1"/>
    <col min="5122" max="5122" width="57.5703125" style="2836" bestFit="1" customWidth="1"/>
    <col min="5123" max="5376" width="9.140625" style="2836"/>
    <col min="5377" max="5377" width="10.7109375" style="2836" customWidth="1"/>
    <col min="5378" max="5378" width="57.5703125" style="2836" bestFit="1" customWidth="1"/>
    <col min="5379" max="5632" width="9.140625" style="2836"/>
    <col min="5633" max="5633" width="10.7109375" style="2836" customWidth="1"/>
    <col min="5634" max="5634" width="57.5703125" style="2836" bestFit="1" customWidth="1"/>
    <col min="5635" max="5888" width="9.140625" style="2836"/>
    <col min="5889" max="5889" width="10.7109375" style="2836" customWidth="1"/>
    <col min="5890" max="5890" width="57.5703125" style="2836" bestFit="1" customWidth="1"/>
    <col min="5891" max="6144" width="9.140625" style="2836"/>
    <col min="6145" max="6145" width="10.7109375" style="2836" customWidth="1"/>
    <col min="6146" max="6146" width="57.5703125" style="2836" bestFit="1" customWidth="1"/>
    <col min="6147" max="6400" width="9.140625" style="2836"/>
    <col min="6401" max="6401" width="10.7109375" style="2836" customWidth="1"/>
    <col min="6402" max="6402" width="57.5703125" style="2836" bestFit="1" customWidth="1"/>
    <col min="6403" max="6656" width="9.140625" style="2836"/>
    <col min="6657" max="6657" width="10.7109375" style="2836" customWidth="1"/>
    <col min="6658" max="6658" width="57.5703125" style="2836" bestFit="1" customWidth="1"/>
    <col min="6659" max="6912" width="9.140625" style="2836"/>
    <col min="6913" max="6913" width="10.7109375" style="2836" customWidth="1"/>
    <col min="6914" max="6914" width="57.5703125" style="2836" bestFit="1" customWidth="1"/>
    <col min="6915" max="7168" width="9.140625" style="2836"/>
    <col min="7169" max="7169" width="10.7109375" style="2836" customWidth="1"/>
    <col min="7170" max="7170" width="57.5703125" style="2836" bestFit="1" customWidth="1"/>
    <col min="7171" max="7424" width="9.140625" style="2836"/>
    <col min="7425" max="7425" width="10.7109375" style="2836" customWidth="1"/>
    <col min="7426" max="7426" width="57.5703125" style="2836" bestFit="1" customWidth="1"/>
    <col min="7427" max="7680" width="9.140625" style="2836"/>
    <col min="7681" max="7681" width="10.7109375" style="2836" customWidth="1"/>
    <col min="7682" max="7682" width="57.5703125" style="2836" bestFit="1" customWidth="1"/>
    <col min="7683" max="7936" width="9.140625" style="2836"/>
    <col min="7937" max="7937" width="10.7109375" style="2836" customWidth="1"/>
    <col min="7938" max="7938" width="57.5703125" style="2836" bestFit="1" customWidth="1"/>
    <col min="7939" max="8192" width="9.140625" style="2836"/>
    <col min="8193" max="8193" width="10.7109375" style="2836" customWidth="1"/>
    <col min="8194" max="8194" width="57.5703125" style="2836" bestFit="1" customWidth="1"/>
    <col min="8195" max="8448" width="9.140625" style="2836"/>
    <col min="8449" max="8449" width="10.7109375" style="2836" customWidth="1"/>
    <col min="8450" max="8450" width="57.5703125" style="2836" bestFit="1" customWidth="1"/>
    <col min="8451" max="8704" width="9.140625" style="2836"/>
    <col min="8705" max="8705" width="10.7109375" style="2836" customWidth="1"/>
    <col min="8706" max="8706" width="57.5703125" style="2836" bestFit="1" customWidth="1"/>
    <col min="8707" max="8960" width="9.140625" style="2836"/>
    <col min="8961" max="8961" width="10.7109375" style="2836" customWidth="1"/>
    <col min="8962" max="8962" width="57.5703125" style="2836" bestFit="1" customWidth="1"/>
    <col min="8963" max="9216" width="9.140625" style="2836"/>
    <col min="9217" max="9217" width="10.7109375" style="2836" customWidth="1"/>
    <col min="9218" max="9218" width="57.5703125" style="2836" bestFit="1" customWidth="1"/>
    <col min="9219" max="9472" width="9.140625" style="2836"/>
    <col min="9473" max="9473" width="10.7109375" style="2836" customWidth="1"/>
    <col min="9474" max="9474" width="57.5703125" style="2836" bestFit="1" customWidth="1"/>
    <col min="9475" max="9728" width="9.140625" style="2836"/>
    <col min="9729" max="9729" width="10.7109375" style="2836" customWidth="1"/>
    <col min="9730" max="9730" width="57.5703125" style="2836" bestFit="1" customWidth="1"/>
    <col min="9731" max="9984" width="9.140625" style="2836"/>
    <col min="9985" max="9985" width="10.7109375" style="2836" customWidth="1"/>
    <col min="9986" max="9986" width="57.5703125" style="2836" bestFit="1" customWidth="1"/>
    <col min="9987" max="10240" width="9.140625" style="2836"/>
    <col min="10241" max="10241" width="10.7109375" style="2836" customWidth="1"/>
    <col min="10242" max="10242" width="57.5703125" style="2836" bestFit="1" customWidth="1"/>
    <col min="10243" max="10496" width="9.140625" style="2836"/>
    <col min="10497" max="10497" width="10.7109375" style="2836" customWidth="1"/>
    <col min="10498" max="10498" width="57.5703125" style="2836" bestFit="1" customWidth="1"/>
    <col min="10499" max="10752" width="9.140625" style="2836"/>
    <col min="10753" max="10753" width="10.7109375" style="2836" customWidth="1"/>
    <col min="10754" max="10754" width="57.5703125" style="2836" bestFit="1" customWidth="1"/>
    <col min="10755" max="11008" width="9.140625" style="2836"/>
    <col min="11009" max="11009" width="10.7109375" style="2836" customWidth="1"/>
    <col min="11010" max="11010" width="57.5703125" style="2836" bestFit="1" customWidth="1"/>
    <col min="11011" max="11264" width="9.140625" style="2836"/>
    <col min="11265" max="11265" width="10.7109375" style="2836" customWidth="1"/>
    <col min="11266" max="11266" width="57.5703125" style="2836" bestFit="1" customWidth="1"/>
    <col min="11267" max="11520" width="9.140625" style="2836"/>
    <col min="11521" max="11521" width="10.7109375" style="2836" customWidth="1"/>
    <col min="11522" max="11522" width="57.5703125" style="2836" bestFit="1" customWidth="1"/>
    <col min="11523" max="11776" width="9.140625" style="2836"/>
    <col min="11777" max="11777" width="10.7109375" style="2836" customWidth="1"/>
    <col min="11778" max="11778" width="57.5703125" style="2836" bestFit="1" customWidth="1"/>
    <col min="11779" max="12032" width="9.140625" style="2836"/>
    <col min="12033" max="12033" width="10.7109375" style="2836" customWidth="1"/>
    <col min="12034" max="12034" width="57.5703125" style="2836" bestFit="1" customWidth="1"/>
    <col min="12035" max="12288" width="9.140625" style="2836"/>
    <col min="12289" max="12289" width="10.7109375" style="2836" customWidth="1"/>
    <col min="12290" max="12290" width="57.5703125" style="2836" bestFit="1" customWidth="1"/>
    <col min="12291" max="12544" width="9.140625" style="2836"/>
    <col min="12545" max="12545" width="10.7109375" style="2836" customWidth="1"/>
    <col min="12546" max="12546" width="57.5703125" style="2836" bestFit="1" customWidth="1"/>
    <col min="12547" max="12800" width="9.140625" style="2836"/>
    <col min="12801" max="12801" width="10.7109375" style="2836" customWidth="1"/>
    <col min="12802" max="12802" width="57.5703125" style="2836" bestFit="1" customWidth="1"/>
    <col min="12803" max="13056" width="9.140625" style="2836"/>
    <col min="13057" max="13057" width="10.7109375" style="2836" customWidth="1"/>
    <col min="13058" max="13058" width="57.5703125" style="2836" bestFit="1" customWidth="1"/>
    <col min="13059" max="13312" width="9.140625" style="2836"/>
    <col min="13313" max="13313" width="10.7109375" style="2836" customWidth="1"/>
    <col min="13314" max="13314" width="57.5703125" style="2836" bestFit="1" customWidth="1"/>
    <col min="13315" max="13568" width="9.140625" style="2836"/>
    <col min="13569" max="13569" width="10.7109375" style="2836" customWidth="1"/>
    <col min="13570" max="13570" width="57.5703125" style="2836" bestFit="1" customWidth="1"/>
    <col min="13571" max="13824" width="9.140625" style="2836"/>
    <col min="13825" max="13825" width="10.7109375" style="2836" customWidth="1"/>
    <col min="13826" max="13826" width="57.5703125" style="2836" bestFit="1" customWidth="1"/>
    <col min="13827" max="14080" width="9.140625" style="2836"/>
    <col min="14081" max="14081" width="10.7109375" style="2836" customWidth="1"/>
    <col min="14082" max="14082" width="57.5703125" style="2836" bestFit="1" customWidth="1"/>
    <col min="14083" max="14336" width="9.140625" style="2836"/>
    <col min="14337" max="14337" width="10.7109375" style="2836" customWidth="1"/>
    <col min="14338" max="14338" width="57.5703125" style="2836" bestFit="1" customWidth="1"/>
    <col min="14339" max="14592" width="9.140625" style="2836"/>
    <col min="14593" max="14593" width="10.7109375" style="2836" customWidth="1"/>
    <col min="14594" max="14594" width="57.5703125" style="2836" bestFit="1" customWidth="1"/>
    <col min="14595" max="14848" width="9.140625" style="2836"/>
    <col min="14849" max="14849" width="10.7109375" style="2836" customWidth="1"/>
    <col min="14850" max="14850" width="57.5703125" style="2836" bestFit="1" customWidth="1"/>
    <col min="14851" max="15104" width="9.140625" style="2836"/>
    <col min="15105" max="15105" width="10.7109375" style="2836" customWidth="1"/>
    <col min="15106" max="15106" width="57.5703125" style="2836" bestFit="1" customWidth="1"/>
    <col min="15107" max="15360" width="9.140625" style="2836"/>
    <col min="15361" max="15361" width="10.7109375" style="2836" customWidth="1"/>
    <col min="15362" max="15362" width="57.5703125" style="2836" bestFit="1" customWidth="1"/>
    <col min="15363" max="15616" width="9.140625" style="2836"/>
    <col min="15617" max="15617" width="10.7109375" style="2836" customWidth="1"/>
    <col min="15618" max="15618" width="57.5703125" style="2836" bestFit="1" customWidth="1"/>
    <col min="15619" max="15872" width="9.140625" style="2836"/>
    <col min="15873" max="15873" width="10.7109375" style="2836" customWidth="1"/>
    <col min="15874" max="15874" width="57.5703125" style="2836" bestFit="1" customWidth="1"/>
    <col min="15875" max="16128" width="9.140625" style="2836"/>
    <col min="16129" max="16129" width="10.7109375" style="2836" customWidth="1"/>
    <col min="16130" max="16130" width="57.5703125" style="2836" bestFit="1" customWidth="1"/>
    <col min="16131" max="16384" width="9.140625" style="2836"/>
  </cols>
  <sheetData>
    <row r="1" spans="1:4" ht="20.25">
      <c r="A1" s="2835" t="s">
        <v>1596</v>
      </c>
      <c r="B1" s="2835"/>
    </row>
    <row r="2" spans="1:4" ht="18.75">
      <c r="A2" s="2837" t="s">
        <v>1597</v>
      </c>
      <c r="B2" s="2837"/>
    </row>
    <row r="3" spans="1:4" ht="15.75">
      <c r="A3" s="2838" t="s">
        <v>1598</v>
      </c>
      <c r="B3" s="2839" t="s">
        <v>1599</v>
      </c>
      <c r="C3" s="2840"/>
    </row>
    <row r="4" spans="1:4" ht="15.75">
      <c r="A4" s="2841">
        <v>1</v>
      </c>
      <c r="B4" s="2842" t="s">
        <v>1541</v>
      </c>
      <c r="C4" s="2843"/>
      <c r="D4" s="2844"/>
    </row>
    <row r="5" spans="1:4" ht="15.75">
      <c r="A5" s="2841">
        <v>2</v>
      </c>
      <c r="B5" s="2842" t="s">
        <v>84</v>
      </c>
      <c r="C5" s="2843"/>
      <c r="D5" s="2844"/>
    </row>
    <row r="6" spans="1:4" ht="15.75">
      <c r="A6" s="2841">
        <v>3</v>
      </c>
      <c r="B6" s="2842" t="s">
        <v>1555</v>
      </c>
      <c r="C6" s="2843"/>
      <c r="D6" s="2844"/>
    </row>
    <row r="7" spans="1:4" ht="15.75">
      <c r="A7" s="2841">
        <v>4</v>
      </c>
      <c r="B7" s="2845" t="s">
        <v>1561</v>
      </c>
      <c r="C7" s="2843"/>
      <c r="D7" s="2844"/>
    </row>
    <row r="8" spans="1:4" ht="15.75">
      <c r="A8" s="2841">
        <v>5</v>
      </c>
      <c r="B8" s="2845" t="s">
        <v>106</v>
      </c>
      <c r="C8" s="2843"/>
      <c r="D8" s="2844"/>
    </row>
    <row r="9" spans="1:4" ht="15.75">
      <c r="A9" s="2841">
        <v>6</v>
      </c>
      <c r="B9" s="2845" t="s">
        <v>1576</v>
      </c>
      <c r="C9" s="2843"/>
      <c r="D9" s="2844"/>
    </row>
    <row r="10" spans="1:4" ht="15.75">
      <c r="A10" s="2841">
        <v>7</v>
      </c>
      <c r="B10" s="2845" t="s">
        <v>1585</v>
      </c>
      <c r="C10" s="2843"/>
      <c r="D10" s="2844"/>
    </row>
    <row r="11" spans="1:4" ht="15.75">
      <c r="A11" s="2841">
        <v>8</v>
      </c>
      <c r="B11" s="2845" t="s">
        <v>1591</v>
      </c>
      <c r="C11" s="2843"/>
      <c r="D11" s="2844"/>
    </row>
    <row r="12" spans="1:4" ht="15.75">
      <c r="A12" s="2841"/>
      <c r="B12" s="2845"/>
      <c r="C12" s="2843"/>
      <c r="D12" s="2844"/>
    </row>
    <row r="13" spans="1:4" ht="15.75">
      <c r="A13" s="2841"/>
      <c r="B13" s="2845"/>
      <c r="C13" s="2843"/>
      <c r="D13" s="2844"/>
    </row>
    <row r="14" spans="1:4" ht="15.75">
      <c r="A14" s="2841"/>
      <c r="B14" s="2845"/>
      <c r="C14" s="2843"/>
      <c r="D14" s="2844"/>
    </row>
    <row r="15" spans="1:4" ht="15">
      <c r="A15" s="2843"/>
      <c r="B15" s="2843"/>
      <c r="C15" s="2843"/>
      <c r="D15" s="2844"/>
    </row>
    <row r="16" spans="1:4" ht="15">
      <c r="A16" s="2844"/>
      <c r="B16" s="2844"/>
      <c r="C16" s="2844"/>
      <c r="D16" s="2844"/>
    </row>
    <row r="17" spans="1:4" ht="15">
      <c r="A17" s="2844"/>
      <c r="B17" s="2844"/>
      <c r="C17" s="2844"/>
      <c r="D17" s="2844"/>
    </row>
    <row r="18" spans="1:4" ht="15">
      <c r="A18" s="2844"/>
      <c r="B18" s="2844"/>
      <c r="C18" s="2844"/>
      <c r="D18" s="2844"/>
    </row>
    <row r="19" spans="1:4" ht="15">
      <c r="A19" s="2844"/>
      <c r="B19" s="2844"/>
      <c r="C19" s="2844"/>
      <c r="D19" s="2844"/>
    </row>
    <row r="20" spans="1:4" ht="15">
      <c r="A20" s="2844"/>
      <c r="B20" s="2844"/>
      <c r="C20" s="2844"/>
      <c r="D20" s="2844"/>
    </row>
    <row r="21" spans="1:4" ht="15">
      <c r="A21" s="2844"/>
      <c r="B21" s="2844"/>
      <c r="C21" s="2844"/>
      <c r="D21" s="2844"/>
    </row>
    <row r="22" spans="1:4" ht="15">
      <c r="A22" s="2844"/>
      <c r="B22" s="2844"/>
      <c r="C22" s="2844"/>
      <c r="D22" s="2844"/>
    </row>
    <row r="23" spans="1:4" ht="15">
      <c r="A23" s="2844"/>
      <c r="B23" s="2844"/>
      <c r="C23" s="2844"/>
      <c r="D23" s="2844"/>
    </row>
    <row r="24" spans="1:4" ht="15">
      <c r="A24" s="2844"/>
      <c r="B24" s="2844"/>
      <c r="C24" s="2844"/>
      <c r="D24" s="2844"/>
    </row>
    <row r="25" spans="1:4" ht="15">
      <c r="A25" s="2844"/>
      <c r="B25" s="2844"/>
      <c r="C25" s="2844"/>
      <c r="D25" s="2844"/>
    </row>
    <row r="26" spans="1:4" ht="15">
      <c r="A26" s="2844"/>
      <c r="B26" s="2844"/>
      <c r="C26" s="2844"/>
      <c r="D26" s="2844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view="pageBreakPreview" zoomScaleSheetLayoutView="100" workbookViewId="0">
      <pane ySplit="4" topLeftCell="A5" activePane="bottomLeft" state="frozen"/>
      <selection activeCell="C40" sqref="C40:Q40"/>
      <selection pane="bottomLeft" activeCell="E9" sqref="E9"/>
    </sheetView>
  </sheetViews>
  <sheetFormatPr defaultColWidth="8" defaultRowHeight="15"/>
  <cols>
    <col min="1" max="1" width="3.140625" style="492" customWidth="1"/>
    <col min="2" max="2" width="9" style="492" customWidth="1"/>
    <col min="3" max="3" width="10" style="492" bestFit="1" customWidth="1"/>
    <col min="4" max="4" width="8" style="492" bestFit="1" customWidth="1"/>
    <col min="5" max="5" width="9.28515625" style="492" bestFit="1" customWidth="1"/>
    <col min="6" max="6" width="10.140625" style="492" bestFit="1" customWidth="1"/>
    <col min="7" max="7" width="10" style="492" customWidth="1"/>
    <col min="8" max="8" width="12" style="492" bestFit="1" customWidth="1"/>
    <col min="9" max="9" width="9.28515625" style="492" bestFit="1" customWidth="1"/>
    <col min="10" max="10" width="8" style="492" bestFit="1" customWidth="1"/>
    <col min="11" max="11" width="9.28515625" style="492" bestFit="1" customWidth="1"/>
    <col min="12" max="12" width="8" style="492" bestFit="1" customWidth="1"/>
    <col min="13" max="13" width="9.28515625" style="492" bestFit="1" customWidth="1"/>
    <col min="14" max="14" width="8" style="492" bestFit="1" customWidth="1"/>
    <col min="15" max="15" width="9.28515625" style="492" bestFit="1" customWidth="1"/>
    <col min="16" max="16" width="8" style="492" bestFit="1" customWidth="1"/>
    <col min="17" max="17" width="9.28515625" style="492" bestFit="1" customWidth="1"/>
    <col min="18" max="16384" width="8" style="492"/>
  </cols>
  <sheetData>
    <row r="1" spans="2:17" ht="18.75">
      <c r="B1" s="2798" t="s">
        <v>1542</v>
      </c>
      <c r="C1" s="2799"/>
      <c r="D1" s="2799"/>
      <c r="E1" s="2799"/>
      <c r="F1" s="2799"/>
      <c r="G1" s="2799"/>
      <c r="H1" s="2799"/>
      <c r="I1" s="2799"/>
      <c r="J1" s="2799"/>
      <c r="K1" s="2799"/>
      <c r="L1" s="2799"/>
      <c r="M1" s="2799"/>
      <c r="N1" s="2799"/>
      <c r="O1" s="2799"/>
      <c r="P1" s="2799"/>
      <c r="Q1" s="2799"/>
    </row>
    <row r="2" spans="2:17" ht="19.5" thickBot="1">
      <c r="B2" s="2798" t="s">
        <v>1541</v>
      </c>
      <c r="C2" s="2799"/>
      <c r="D2" s="2799"/>
      <c r="E2" s="2799"/>
      <c r="F2" s="2799"/>
      <c r="G2" s="2799"/>
      <c r="H2" s="2799"/>
      <c r="I2" s="2799"/>
      <c r="J2" s="2799"/>
      <c r="K2" s="2799"/>
      <c r="L2" s="2799"/>
      <c r="M2" s="2799"/>
      <c r="N2" s="2799"/>
      <c r="O2" s="2799"/>
      <c r="P2" s="2799"/>
      <c r="Q2" s="2799"/>
    </row>
    <row r="3" spans="2:17" ht="19.5" customHeight="1" thickTop="1" thickBot="1">
      <c r="B3" s="2800" t="s">
        <v>1419</v>
      </c>
      <c r="C3" s="2789" t="s">
        <v>1229</v>
      </c>
      <c r="D3" s="2791" t="s">
        <v>1540</v>
      </c>
      <c r="E3" s="2791"/>
      <c r="F3" s="2791"/>
      <c r="G3" s="2791"/>
      <c r="H3" s="2791"/>
      <c r="I3" s="2792"/>
      <c r="J3" s="2802" t="s">
        <v>1539</v>
      </c>
      <c r="K3" s="2792"/>
      <c r="L3" s="2802" t="s">
        <v>1538</v>
      </c>
      <c r="M3" s="2791"/>
      <c r="N3" s="2791"/>
      <c r="O3" s="2791"/>
      <c r="P3" s="2791"/>
      <c r="Q3" s="2803"/>
    </row>
    <row r="4" spans="2:17" s="2057" customFormat="1" ht="36.75" customHeight="1" thickBot="1">
      <c r="B4" s="2801"/>
      <c r="C4" s="2790"/>
      <c r="D4" s="2062" t="s">
        <v>1424</v>
      </c>
      <c r="E4" s="2059" t="s">
        <v>1534</v>
      </c>
      <c r="F4" s="2059" t="s">
        <v>1537</v>
      </c>
      <c r="G4" s="2059" t="s">
        <v>1534</v>
      </c>
      <c r="H4" s="2059" t="s">
        <v>1536</v>
      </c>
      <c r="I4" s="2061" t="s">
        <v>1534</v>
      </c>
      <c r="J4" s="2060" t="s">
        <v>1424</v>
      </c>
      <c r="K4" s="2061" t="s">
        <v>1534</v>
      </c>
      <c r="L4" s="2060" t="s">
        <v>1424</v>
      </c>
      <c r="M4" s="2059" t="s">
        <v>1534</v>
      </c>
      <c r="N4" s="2059" t="s">
        <v>1518</v>
      </c>
      <c r="O4" s="2059" t="s">
        <v>1534</v>
      </c>
      <c r="P4" s="2059" t="s">
        <v>1535</v>
      </c>
      <c r="Q4" s="2058" t="s">
        <v>1534</v>
      </c>
    </row>
    <row r="5" spans="2:17" ht="15.75" thickTop="1">
      <c r="B5" s="2793" t="s">
        <v>143</v>
      </c>
      <c r="C5" s="2056" t="s">
        <v>1243</v>
      </c>
      <c r="D5" s="2055">
        <v>115.7</v>
      </c>
      <c r="E5" s="2053">
        <v>8.61</v>
      </c>
      <c r="F5" s="2053">
        <v>116.91</v>
      </c>
      <c r="G5" s="2053">
        <v>9.32</v>
      </c>
      <c r="H5" s="2053">
        <v>114.75</v>
      </c>
      <c r="I5" s="2054">
        <v>8.06</v>
      </c>
      <c r="J5" s="2053">
        <v>97.953241694969805</v>
      </c>
      <c r="K5" s="2054">
        <v>5.9</v>
      </c>
      <c r="L5" s="2053">
        <v>415.1</v>
      </c>
      <c r="M5" s="2053">
        <v>14.858757062146893</v>
      </c>
      <c r="N5" s="2053">
        <v>335.3</v>
      </c>
      <c r="O5" s="2053">
        <v>18.270354499415674</v>
      </c>
      <c r="P5" s="2053">
        <v>444.6</v>
      </c>
      <c r="Q5" s="2052">
        <v>14.000000000000014</v>
      </c>
    </row>
    <row r="6" spans="2:17">
      <c r="B6" s="2794"/>
      <c r="C6" s="2036" t="s">
        <v>1242</v>
      </c>
      <c r="D6" s="2035">
        <v>115.5</v>
      </c>
      <c r="E6" s="2033">
        <v>7.9</v>
      </c>
      <c r="F6" s="2033">
        <v>116.61</v>
      </c>
      <c r="G6" s="2033">
        <v>7.65</v>
      </c>
      <c r="H6" s="2033">
        <v>114.63</v>
      </c>
      <c r="I6" s="2034">
        <v>8.07</v>
      </c>
      <c r="J6" s="2033">
        <v>97.317288386684481</v>
      </c>
      <c r="K6" s="2034">
        <v>5.3</v>
      </c>
      <c r="L6" s="2033">
        <v>417.5</v>
      </c>
      <c r="M6" s="2033">
        <v>15.118243243243242</v>
      </c>
      <c r="N6" s="2033">
        <v>335.9</v>
      </c>
      <c r="O6" s="2033">
        <v>18.504090377872998</v>
      </c>
      <c r="P6" s="2033">
        <v>447.6</v>
      </c>
      <c r="Q6" s="2032">
        <v>14.300306435137884</v>
      </c>
    </row>
    <row r="7" spans="2:17">
      <c r="B7" s="2794"/>
      <c r="C7" s="2036" t="s">
        <v>675</v>
      </c>
      <c r="D7" s="2035">
        <v>115.66</v>
      </c>
      <c r="E7" s="2033">
        <v>6.73</v>
      </c>
      <c r="F7" s="2033">
        <v>117.07</v>
      </c>
      <c r="G7" s="2033">
        <v>5.67</v>
      </c>
      <c r="H7" s="2033">
        <v>114.57</v>
      </c>
      <c r="I7" s="2034">
        <v>7.56</v>
      </c>
      <c r="J7" s="2033">
        <v>97.176228368432447</v>
      </c>
      <c r="K7" s="2034">
        <v>5.0116827276052192</v>
      </c>
      <c r="L7" s="2033">
        <v>421.4</v>
      </c>
      <c r="M7" s="2033">
        <v>14.408423385979489</v>
      </c>
      <c r="N7" s="2033">
        <v>335.9</v>
      </c>
      <c r="O7" s="2033">
        <v>18.504090377872998</v>
      </c>
      <c r="P7" s="2033">
        <v>453</v>
      </c>
      <c r="Q7" s="2032">
        <v>13.420130195292955</v>
      </c>
    </row>
    <row r="8" spans="2:17">
      <c r="B8" s="2794"/>
      <c r="C8" s="2036" t="s">
        <v>1241</v>
      </c>
      <c r="D8" s="2035">
        <v>116.12</v>
      </c>
      <c r="E8" s="2033">
        <v>4.75</v>
      </c>
      <c r="F8" s="2033">
        <v>116.5</v>
      </c>
      <c r="G8" s="2033">
        <v>2.61</v>
      </c>
      <c r="H8" s="2033">
        <v>115.83</v>
      </c>
      <c r="I8" s="2034">
        <v>6.46</v>
      </c>
      <c r="J8" s="2033">
        <v>98.74516652075684</v>
      </c>
      <c r="K8" s="2034">
        <v>4.101578726819227</v>
      </c>
      <c r="L8" s="2033">
        <v>421.4</v>
      </c>
      <c r="M8" s="2033">
        <v>14.410005437737894</v>
      </c>
      <c r="N8" s="2033">
        <v>335.9</v>
      </c>
      <c r="O8" s="2033">
        <v>18.226950354609926</v>
      </c>
      <c r="P8" s="2033">
        <v>453</v>
      </c>
      <c r="Q8" s="2032">
        <v>13.391739674593239</v>
      </c>
    </row>
    <row r="9" spans="2:17">
      <c r="B9" s="2794"/>
      <c r="C9" s="2036" t="s">
        <v>1240</v>
      </c>
      <c r="D9" s="2035">
        <v>115.13</v>
      </c>
      <c r="E9" s="2033">
        <v>3.8</v>
      </c>
      <c r="F9" s="2033">
        <v>114.4</v>
      </c>
      <c r="G9" s="2033">
        <v>0.57999999999999996</v>
      </c>
      <c r="H9" s="2033">
        <v>115.7</v>
      </c>
      <c r="I9" s="2034">
        <v>6.45</v>
      </c>
      <c r="J9" s="2033">
        <v>96.233276778105974</v>
      </c>
      <c r="K9" s="2034">
        <v>2.7</v>
      </c>
      <c r="L9" s="2033">
        <v>421.4</v>
      </c>
      <c r="M9" s="2033">
        <v>14.25468368178116</v>
      </c>
      <c r="N9" s="2033">
        <v>335.9</v>
      </c>
      <c r="O9" s="2033">
        <v>18.226950354609926</v>
      </c>
      <c r="P9" s="2033">
        <v>453</v>
      </c>
      <c r="Q9" s="2032">
        <v>13.19340329835083</v>
      </c>
    </row>
    <row r="10" spans="2:17">
      <c r="B10" s="2794"/>
      <c r="C10" s="2036" t="s">
        <v>1239</v>
      </c>
      <c r="D10" s="2035">
        <v>113.94</v>
      </c>
      <c r="E10" s="2033">
        <v>3.2</v>
      </c>
      <c r="F10" s="2033">
        <v>111.47</v>
      </c>
      <c r="G10" s="2033">
        <v>-0.67</v>
      </c>
      <c r="H10" s="2033">
        <v>115.91</v>
      </c>
      <c r="I10" s="2034">
        <v>6.21</v>
      </c>
      <c r="J10" s="2033">
        <v>96.74994743408503</v>
      </c>
      <c r="K10" s="2034">
        <v>1.7917795224803541</v>
      </c>
      <c r="L10" s="2033">
        <v>421.6</v>
      </c>
      <c r="M10" s="2033">
        <v>14.100135317997299</v>
      </c>
      <c r="N10" s="2033">
        <v>335.9</v>
      </c>
      <c r="O10" s="2033">
        <v>18.108298171589325</v>
      </c>
      <c r="P10" s="2033">
        <v>453.2</v>
      </c>
      <c r="Q10" s="2032">
        <v>13.04564729358944</v>
      </c>
    </row>
    <row r="11" spans="2:17">
      <c r="B11" s="2794"/>
      <c r="C11" s="2036" t="s">
        <v>1238</v>
      </c>
      <c r="D11" s="2035">
        <v>113.38</v>
      </c>
      <c r="E11" s="2033">
        <v>3.26</v>
      </c>
      <c r="F11" s="2033">
        <v>109.74</v>
      </c>
      <c r="G11" s="2033">
        <v>-0.22</v>
      </c>
      <c r="H11" s="2033">
        <v>116.32</v>
      </c>
      <c r="I11" s="2034">
        <v>6.08</v>
      </c>
      <c r="J11" s="2033">
        <v>97.031753967134023</v>
      </c>
      <c r="K11" s="2034">
        <v>1.686582996249399</v>
      </c>
      <c r="L11" s="2033">
        <v>421.8</v>
      </c>
      <c r="M11" s="2033">
        <v>14.154262516914756</v>
      </c>
      <c r="N11" s="2033">
        <v>336.9</v>
      </c>
      <c r="O11" s="2033">
        <v>18.459915611814353</v>
      </c>
      <c r="P11" s="2033">
        <v>453.2</v>
      </c>
      <c r="Q11" s="2032">
        <v>13.04564729358944</v>
      </c>
    </row>
    <row r="12" spans="2:17">
      <c r="B12" s="2794"/>
      <c r="C12" s="2036" t="s">
        <v>1237</v>
      </c>
      <c r="D12" s="2035">
        <v>112.39</v>
      </c>
      <c r="E12" s="2033">
        <v>2.9</v>
      </c>
      <c r="F12" s="2033">
        <v>108.16</v>
      </c>
      <c r="G12" s="2033">
        <v>-0.35</v>
      </c>
      <c r="H12" s="2033">
        <v>115.81</v>
      </c>
      <c r="I12" s="2034">
        <v>5.58</v>
      </c>
      <c r="J12" s="2033">
        <v>97.648452694535521</v>
      </c>
      <c r="K12" s="2034">
        <v>1</v>
      </c>
      <c r="L12" s="2033">
        <v>421.8</v>
      </c>
      <c r="M12" s="2033">
        <v>14.092507438463613</v>
      </c>
      <c r="N12" s="2033">
        <v>336.9</v>
      </c>
      <c r="O12" s="2033">
        <v>18.459915611814353</v>
      </c>
      <c r="P12" s="2033">
        <v>453.2</v>
      </c>
      <c r="Q12" s="2032">
        <v>12.961116650049846</v>
      </c>
    </row>
    <row r="13" spans="2:17">
      <c r="B13" s="2794"/>
      <c r="C13" s="2036" t="s">
        <v>1236</v>
      </c>
      <c r="D13" s="2035">
        <v>113.47</v>
      </c>
      <c r="E13" s="2033">
        <v>3.8</v>
      </c>
      <c r="F13" s="2033">
        <v>109.86</v>
      </c>
      <c r="G13" s="2033">
        <v>0.71</v>
      </c>
      <c r="H13" s="2033">
        <v>116.44</v>
      </c>
      <c r="I13" s="2034">
        <v>6.27</v>
      </c>
      <c r="J13" s="2033">
        <v>98.253928986174074</v>
      </c>
      <c r="K13" s="2034">
        <v>1.2</v>
      </c>
      <c r="L13" s="2033">
        <v>427.6</v>
      </c>
      <c r="M13" s="2033">
        <v>14.699570815450642</v>
      </c>
      <c r="N13" s="2033">
        <v>336.9</v>
      </c>
      <c r="O13" s="2033">
        <v>18.459915611814353</v>
      </c>
      <c r="P13" s="2033">
        <v>461.1</v>
      </c>
      <c r="Q13" s="2032">
        <v>13.711467324291007</v>
      </c>
    </row>
    <row r="14" spans="2:17">
      <c r="B14" s="2794"/>
      <c r="C14" s="2036" t="s">
        <v>1235</v>
      </c>
      <c r="D14" s="2035">
        <v>115.22</v>
      </c>
      <c r="E14" s="2033">
        <v>3.36</v>
      </c>
      <c r="F14" s="2033">
        <v>111.1</v>
      </c>
      <c r="G14" s="2033">
        <v>0.18</v>
      </c>
      <c r="H14" s="2033">
        <v>118.61</v>
      </c>
      <c r="I14" s="2034">
        <v>5.97</v>
      </c>
      <c r="J14" s="2033">
        <v>99.631458745255401</v>
      </c>
      <c r="K14" s="2034">
        <v>1.4818350776288014</v>
      </c>
      <c r="L14" s="2033">
        <v>429.5</v>
      </c>
      <c r="M14" s="2033">
        <v>14.931763446614937</v>
      </c>
      <c r="N14" s="2033">
        <v>336.9</v>
      </c>
      <c r="O14" s="2033">
        <v>18.459915611814353</v>
      </c>
      <c r="P14" s="2033">
        <v>463.7</v>
      </c>
      <c r="Q14" s="2032">
        <v>14.043285784554826</v>
      </c>
    </row>
    <row r="15" spans="2:17">
      <c r="B15" s="2794"/>
      <c r="C15" s="2051" t="s">
        <v>1234</v>
      </c>
      <c r="D15" s="2050">
        <v>115.57</v>
      </c>
      <c r="E15" s="2048">
        <v>2.78</v>
      </c>
      <c r="F15" s="2048">
        <v>111.97</v>
      </c>
      <c r="G15" s="2048">
        <v>-0.98</v>
      </c>
      <c r="H15" s="2048">
        <v>118.46</v>
      </c>
      <c r="I15" s="2049">
        <v>5.83</v>
      </c>
      <c r="J15" s="2048">
        <v>101.23751042440797</v>
      </c>
      <c r="K15" s="2049">
        <v>0.72183166320543535</v>
      </c>
      <c r="L15" s="2048">
        <v>429.7</v>
      </c>
      <c r="M15" s="2048">
        <v>14.985282312014988</v>
      </c>
      <c r="N15" s="2048">
        <v>336.9</v>
      </c>
      <c r="O15" s="2048">
        <v>18.459915611814353</v>
      </c>
      <c r="P15" s="2048">
        <v>464</v>
      </c>
      <c r="Q15" s="2047">
        <v>14.117068371864235</v>
      </c>
    </row>
    <row r="16" spans="2:17">
      <c r="B16" s="2795"/>
      <c r="C16" s="2046" t="s">
        <v>1233</v>
      </c>
      <c r="D16" s="2045">
        <v>115.94</v>
      </c>
      <c r="E16" s="2043">
        <v>2.71</v>
      </c>
      <c r="F16" s="2043">
        <v>113.01</v>
      </c>
      <c r="G16" s="2043">
        <v>-0.87</v>
      </c>
      <c r="H16" s="2043">
        <v>118.29</v>
      </c>
      <c r="I16" s="2044">
        <v>5.6</v>
      </c>
      <c r="J16" s="2043">
        <v>101.58011286220942</v>
      </c>
      <c r="K16" s="2044">
        <v>0.91624487673085753</v>
      </c>
      <c r="L16" s="2043">
        <v>429.7</v>
      </c>
      <c r="M16" s="2043">
        <v>13.437170010559669</v>
      </c>
      <c r="N16" s="2043">
        <v>336.9</v>
      </c>
      <c r="O16" s="2043">
        <v>18.459915611814353</v>
      </c>
      <c r="P16" s="2043">
        <v>464</v>
      </c>
      <c r="Q16" s="2042">
        <v>12.185686653771754</v>
      </c>
    </row>
    <row r="17" spans="2:17">
      <c r="B17" s="2796" t="s">
        <v>45</v>
      </c>
      <c r="C17" s="2041" t="s">
        <v>1243</v>
      </c>
      <c r="D17" s="2040">
        <v>118.34</v>
      </c>
      <c r="E17" s="2038">
        <v>2.29</v>
      </c>
      <c r="F17" s="2038">
        <v>115.73</v>
      </c>
      <c r="G17" s="2038">
        <v>-1.01</v>
      </c>
      <c r="H17" s="2038">
        <v>120.43</v>
      </c>
      <c r="I17" s="2039">
        <v>4.9400000000000004</v>
      </c>
      <c r="J17" s="2038">
        <v>99.135729899193805</v>
      </c>
      <c r="K17" s="2039">
        <v>1.2071966009112032</v>
      </c>
      <c r="L17" s="2038">
        <v>438.4</v>
      </c>
      <c r="M17" s="2038">
        <v>5.6131052758371425</v>
      </c>
      <c r="N17" s="2038">
        <v>368.6</v>
      </c>
      <c r="O17" s="2038">
        <v>9.9314047121980451</v>
      </c>
      <c r="P17" s="2038">
        <v>464.2</v>
      </c>
      <c r="Q17" s="2037">
        <v>4.4084570400359837</v>
      </c>
    </row>
    <row r="18" spans="2:17">
      <c r="B18" s="2794"/>
      <c r="C18" s="2036" t="s">
        <v>1242</v>
      </c>
      <c r="D18" s="2035">
        <v>119.41</v>
      </c>
      <c r="E18" s="2033">
        <v>3.39</v>
      </c>
      <c r="F18" s="2033">
        <v>118.7</v>
      </c>
      <c r="G18" s="2033">
        <v>1.79</v>
      </c>
      <c r="H18" s="2033">
        <v>119.98</v>
      </c>
      <c r="I18" s="2034">
        <v>4.66</v>
      </c>
      <c r="J18" s="2033">
        <v>98.764655130720115</v>
      </c>
      <c r="K18" s="2034">
        <v>1.4872666895161473</v>
      </c>
      <c r="L18" s="2033">
        <v>438.4</v>
      </c>
      <c r="M18" s="2033">
        <v>5.0059880239520851</v>
      </c>
      <c r="N18" s="2033">
        <v>368.6</v>
      </c>
      <c r="O18" s="2033">
        <v>9.7350401905329136</v>
      </c>
      <c r="P18" s="2033">
        <v>464.2</v>
      </c>
      <c r="Q18" s="2032">
        <v>3.7086684539767418</v>
      </c>
    </row>
    <row r="19" spans="2:17">
      <c r="B19" s="2794"/>
      <c r="C19" s="2036" t="s">
        <v>675</v>
      </c>
      <c r="D19" s="2035">
        <v>119.24</v>
      </c>
      <c r="E19" s="2033">
        <v>3.1</v>
      </c>
      <c r="F19" s="2033">
        <v>117.67</v>
      </c>
      <c r="G19" s="2033">
        <v>0.52</v>
      </c>
      <c r="H19" s="2033">
        <v>120.48</v>
      </c>
      <c r="I19" s="2034">
        <v>5.16</v>
      </c>
      <c r="J19" s="2033">
        <v>98.70798366434714</v>
      </c>
      <c r="K19" s="2034">
        <v>6.6669583211048717</v>
      </c>
      <c r="L19" s="2033">
        <v>441.1</v>
      </c>
      <c r="M19" s="2033">
        <v>4.674893213099196</v>
      </c>
      <c r="N19" s="2033">
        <v>368.6</v>
      </c>
      <c r="O19" s="2033">
        <v>9.7350401905329136</v>
      </c>
      <c r="P19" s="2033">
        <v>467.9</v>
      </c>
      <c r="Q19" s="2032">
        <v>3.2891832229580586</v>
      </c>
    </row>
    <row r="20" spans="2:17">
      <c r="B20" s="2794"/>
      <c r="C20" s="2036" t="s">
        <v>1241</v>
      </c>
      <c r="D20" s="2035">
        <v>120.59</v>
      </c>
      <c r="E20" s="2033">
        <v>3.85</v>
      </c>
      <c r="F20" s="2033">
        <v>119.19</v>
      </c>
      <c r="G20" s="2033">
        <v>2.2999999999999998</v>
      </c>
      <c r="H20" s="2033">
        <v>121.7</v>
      </c>
      <c r="I20" s="2034">
        <v>5.07</v>
      </c>
      <c r="J20" s="2033">
        <v>99.543361637329056</v>
      </c>
      <c r="K20" s="2034">
        <v>0.808336759526739</v>
      </c>
      <c r="L20" s="2033">
        <v>447.2</v>
      </c>
      <c r="M20" s="2033">
        <v>6.1224489795918373</v>
      </c>
      <c r="N20" s="2033">
        <v>368.6</v>
      </c>
      <c r="O20" s="2033">
        <v>9.7350401905329136</v>
      </c>
      <c r="P20" s="2033">
        <v>476.2</v>
      </c>
      <c r="Q20" s="2032">
        <v>5.1214128035319959</v>
      </c>
    </row>
    <row r="21" spans="2:17">
      <c r="B21" s="2794"/>
      <c r="C21" s="2036" t="s">
        <v>1240</v>
      </c>
      <c r="D21" s="2035">
        <v>119.92</v>
      </c>
      <c r="E21" s="2033">
        <v>4.1605142013376337</v>
      </c>
      <c r="F21" s="2033">
        <v>117.57</v>
      </c>
      <c r="G21" s="2033">
        <v>2.7709790209789986</v>
      </c>
      <c r="H21" s="2033">
        <v>121.79</v>
      </c>
      <c r="I21" s="2034">
        <v>5.263612791702684</v>
      </c>
      <c r="J21" s="2033">
        <v>97.926606958793741</v>
      </c>
      <c r="K21" s="2034">
        <v>1.7596077766306166</v>
      </c>
      <c r="L21" s="2033">
        <v>447.2</v>
      </c>
      <c r="M21" s="2033">
        <v>6.1224489795918373</v>
      </c>
      <c r="N21" s="2033">
        <v>368.6</v>
      </c>
      <c r="O21" s="2033">
        <v>9.7350401905329136</v>
      </c>
      <c r="P21" s="2033">
        <v>476.2</v>
      </c>
      <c r="Q21" s="2032">
        <v>5.1214128035319959</v>
      </c>
    </row>
    <row r="22" spans="2:17">
      <c r="B22" s="2794"/>
      <c r="C22" s="2036" t="s">
        <v>1239</v>
      </c>
      <c r="D22" s="2035">
        <v>118.5</v>
      </c>
      <c r="E22" s="2033">
        <v>4</v>
      </c>
      <c r="F22" s="2033">
        <v>114.16</v>
      </c>
      <c r="G22" s="2033">
        <v>2.41</v>
      </c>
      <c r="H22" s="2033">
        <v>122.01</v>
      </c>
      <c r="I22" s="2034">
        <v>5.26</v>
      </c>
      <c r="J22" s="2033">
        <v>98.641382967678069</v>
      </c>
      <c r="K22" s="2034">
        <v>1.9549701225456459</v>
      </c>
      <c r="L22" s="2033">
        <v>447.3</v>
      </c>
      <c r="M22" s="2033">
        <v>6.0958254269449839</v>
      </c>
      <c r="N22" s="2033">
        <v>368.6</v>
      </c>
      <c r="O22" s="2033">
        <v>9.7350401905329136</v>
      </c>
      <c r="P22" s="2033">
        <v>476.4</v>
      </c>
      <c r="Q22" s="2032">
        <v>5.1191526919682246</v>
      </c>
    </row>
    <row r="23" spans="2:17">
      <c r="B23" s="2794"/>
      <c r="C23" s="2036" t="s">
        <v>1238</v>
      </c>
      <c r="D23" s="2035">
        <v>119.04</v>
      </c>
      <c r="E23" s="2033">
        <v>4.99</v>
      </c>
      <c r="F23" s="2033">
        <v>114.09</v>
      </c>
      <c r="G23" s="2033">
        <v>3.96</v>
      </c>
      <c r="H23" s="2033">
        <v>123.07</v>
      </c>
      <c r="I23" s="2034">
        <v>5.81</v>
      </c>
      <c r="J23" s="2033">
        <v>99.122178271705081</v>
      </c>
      <c r="K23" s="2034">
        <v>2.1543731277639608</v>
      </c>
      <c r="L23" s="2033">
        <v>449.5</v>
      </c>
      <c r="M23" s="2033">
        <v>6.5670934091986766</v>
      </c>
      <c r="N23" s="2033">
        <v>368.6</v>
      </c>
      <c r="O23" s="2033">
        <v>9.4093202730780803</v>
      </c>
      <c r="P23" s="2033">
        <v>479.4</v>
      </c>
      <c r="Q23" s="2032">
        <v>5.7811120917917123</v>
      </c>
    </row>
    <row r="24" spans="2:17">
      <c r="B24" s="2794"/>
      <c r="C24" s="2036" t="s">
        <v>1237</v>
      </c>
      <c r="D24" s="2035">
        <v>119.09</v>
      </c>
      <c r="E24" s="2033">
        <v>5.96</v>
      </c>
      <c r="F24" s="2033">
        <v>114.19</v>
      </c>
      <c r="G24" s="2033">
        <v>5.57</v>
      </c>
      <c r="H24" s="2033">
        <v>123.08</v>
      </c>
      <c r="I24" s="2034">
        <v>6.27</v>
      </c>
      <c r="J24" s="2033">
        <v>99.865872125192709</v>
      </c>
      <c r="K24" s="2034">
        <v>2.2708217532140935</v>
      </c>
      <c r="L24" s="2033">
        <v>454.9</v>
      </c>
      <c r="M24" s="2033">
        <v>7.8473210052157185</v>
      </c>
      <c r="N24" s="2033">
        <v>368.6</v>
      </c>
      <c r="O24" s="2033">
        <v>9.4093202730780803</v>
      </c>
      <c r="P24" s="2033">
        <v>486.7</v>
      </c>
      <c r="Q24" s="2032">
        <v>7.3918799646955051</v>
      </c>
    </row>
    <row r="25" spans="2:17">
      <c r="B25" s="2794"/>
      <c r="C25" s="2036" t="s">
        <v>1236</v>
      </c>
      <c r="D25" s="2035">
        <v>119.51</v>
      </c>
      <c r="E25" s="2033">
        <v>5.33</v>
      </c>
      <c r="F25" s="2033">
        <v>114.99</v>
      </c>
      <c r="G25" s="2033">
        <v>4.67</v>
      </c>
      <c r="H25" s="2033">
        <v>123.17</v>
      </c>
      <c r="I25" s="2034">
        <v>5.78</v>
      </c>
      <c r="J25" s="2033">
        <v>100.45525221079566</v>
      </c>
      <c r="K25" s="2034">
        <v>2.240440699461189</v>
      </c>
      <c r="L25" s="2033">
        <v>456.5</v>
      </c>
      <c r="M25" s="2033">
        <v>6.758652946679149</v>
      </c>
      <c r="N25" s="2033">
        <v>368.6</v>
      </c>
      <c r="O25" s="2033">
        <v>9.4093202730780803</v>
      </c>
      <c r="P25" s="2033">
        <v>489</v>
      </c>
      <c r="Q25" s="2032">
        <v>6.0507482108002506</v>
      </c>
    </row>
    <row r="26" spans="2:17">
      <c r="B26" s="2794"/>
      <c r="C26" s="2036" t="s">
        <v>1235</v>
      </c>
      <c r="D26" s="2035">
        <v>121.25</v>
      </c>
      <c r="E26" s="2033">
        <v>4.1100000000000003</v>
      </c>
      <c r="F26" s="2033">
        <v>117.42</v>
      </c>
      <c r="G26" s="2033">
        <v>3.21</v>
      </c>
      <c r="H26" s="2033">
        <v>124.33</v>
      </c>
      <c r="I26" s="2034">
        <v>4.7699999999999996</v>
      </c>
      <c r="J26" s="2033">
        <v>101.59790283446861</v>
      </c>
      <c r="K26" s="2034">
        <v>1.9737152095429309</v>
      </c>
      <c r="L26" s="2033">
        <v>456.9</v>
      </c>
      <c r="M26" s="2033">
        <v>6.3795110593713531</v>
      </c>
      <c r="N26" s="2033">
        <v>368.6</v>
      </c>
      <c r="O26" s="2033">
        <v>9.4093202730780803</v>
      </c>
      <c r="P26" s="2033">
        <v>489.6</v>
      </c>
      <c r="Q26" s="2032">
        <v>5.5855078714686357</v>
      </c>
    </row>
    <row r="27" spans="2:17">
      <c r="B27" s="2794"/>
      <c r="C27" s="2051" t="s">
        <v>1234</v>
      </c>
      <c r="D27" s="2050">
        <v>120.32</v>
      </c>
      <c r="E27" s="2048">
        <v>4.12</v>
      </c>
      <c r="F27" s="2048">
        <v>115.29</v>
      </c>
      <c r="G27" s="2048">
        <v>2.97</v>
      </c>
      <c r="H27" s="2048">
        <v>124.41</v>
      </c>
      <c r="I27" s="2049">
        <v>5.0199999999999996</v>
      </c>
      <c r="J27" s="2048">
        <v>102.48203208078642</v>
      </c>
      <c r="K27" s="2049">
        <v>1.2293067760899703</v>
      </c>
      <c r="L27" s="2048">
        <v>456.9</v>
      </c>
      <c r="M27" s="2048">
        <v>6.3299976727949598</v>
      </c>
      <c r="N27" s="2048">
        <v>368.6</v>
      </c>
      <c r="O27" s="2048">
        <v>9.4093202730780803</v>
      </c>
      <c r="P27" s="2048">
        <v>489.6</v>
      </c>
      <c r="Q27" s="2047">
        <v>5.5172413793103487</v>
      </c>
    </row>
    <row r="28" spans="2:17">
      <c r="B28" s="2795"/>
      <c r="C28" s="2046" t="s">
        <v>1233</v>
      </c>
      <c r="D28" s="2045">
        <v>121.25</v>
      </c>
      <c r="E28" s="2043">
        <v>4.58</v>
      </c>
      <c r="F28" s="2043">
        <v>117.42</v>
      </c>
      <c r="G28" s="2043">
        <v>3.91</v>
      </c>
      <c r="H28" s="2043">
        <v>124.33</v>
      </c>
      <c r="I28" s="2044">
        <v>5.0999999999999996</v>
      </c>
      <c r="J28" s="2043">
        <v>103.75704221898944</v>
      </c>
      <c r="K28" s="2044">
        <v>2.143064303092018</v>
      </c>
      <c r="L28" s="2043">
        <v>458.8</v>
      </c>
      <c r="M28" s="2043">
        <v>6.772166627879912</v>
      </c>
      <c r="N28" s="2043">
        <v>368.6</v>
      </c>
      <c r="O28" s="2043">
        <v>9.4093202730780803</v>
      </c>
      <c r="P28" s="2043">
        <v>492.1</v>
      </c>
      <c r="Q28" s="2042">
        <v>6.0560344827586192</v>
      </c>
    </row>
    <row r="29" spans="2:17">
      <c r="B29" s="2796" t="s">
        <v>44</v>
      </c>
      <c r="C29" s="2041" t="s">
        <v>1243</v>
      </c>
      <c r="D29" s="2040">
        <v>123.3</v>
      </c>
      <c r="E29" s="2038">
        <v>4.1900000000000004</v>
      </c>
      <c r="F29" s="2038">
        <v>119.11</v>
      </c>
      <c r="G29" s="2038">
        <v>2.92</v>
      </c>
      <c r="H29" s="2038">
        <v>126.69</v>
      </c>
      <c r="I29" s="2039">
        <v>5.2</v>
      </c>
      <c r="J29" s="2038">
        <v>105.48023000000001</v>
      </c>
      <c r="K29" s="2039">
        <v>6.3998156000000002</v>
      </c>
      <c r="L29" s="2038">
        <v>470.9</v>
      </c>
      <c r="M29" s="2038">
        <v>7.4133211678831969</v>
      </c>
      <c r="N29" s="2038">
        <v>393.1</v>
      </c>
      <c r="O29" s="2038">
        <v>6.6467715680955024</v>
      </c>
      <c r="P29" s="2038">
        <v>499.7</v>
      </c>
      <c r="Q29" s="2037">
        <v>7.6475657044377385</v>
      </c>
    </row>
    <row r="30" spans="2:17">
      <c r="B30" s="2794"/>
      <c r="C30" s="2036" t="s">
        <v>1242</v>
      </c>
      <c r="D30" s="2035">
        <v>124.03</v>
      </c>
      <c r="E30" s="2033">
        <v>3.86</v>
      </c>
      <c r="F30" s="2033">
        <v>120.38</v>
      </c>
      <c r="G30" s="2033">
        <v>1.42</v>
      </c>
      <c r="H30" s="2033">
        <v>126.96</v>
      </c>
      <c r="I30" s="2034">
        <v>5.81</v>
      </c>
      <c r="J30" s="2033">
        <v>107.36151</v>
      </c>
      <c r="K30" s="2034">
        <v>8.704383</v>
      </c>
      <c r="L30" s="2033">
        <v>474.8</v>
      </c>
      <c r="M30" s="2033">
        <v>8.3029197080292079</v>
      </c>
      <c r="N30" s="2033">
        <v>393.1</v>
      </c>
      <c r="O30" s="2033">
        <v>6.6467715680955024</v>
      </c>
      <c r="P30" s="2033">
        <v>505</v>
      </c>
      <c r="Q30" s="2032">
        <v>8.7893149504523933</v>
      </c>
    </row>
    <row r="31" spans="2:17">
      <c r="B31" s="2794"/>
      <c r="C31" s="2036" t="s">
        <v>675</v>
      </c>
      <c r="D31" s="2035">
        <v>124.82</v>
      </c>
      <c r="E31" s="2033">
        <v>4.68</v>
      </c>
      <c r="F31" s="2033">
        <v>121.7</v>
      </c>
      <c r="G31" s="2033">
        <v>3.42</v>
      </c>
      <c r="H31" s="2033">
        <v>127.32</v>
      </c>
      <c r="I31" s="2034">
        <v>5.68</v>
      </c>
      <c r="J31" s="2033">
        <v>107.76094999999999</v>
      </c>
      <c r="K31" s="2034">
        <v>9.1714570000000002</v>
      </c>
      <c r="L31" s="2033">
        <v>479.6</v>
      </c>
      <c r="M31" s="2033">
        <v>8.7281795511221958</v>
      </c>
      <c r="N31" s="2033">
        <v>393.1</v>
      </c>
      <c r="O31" s="2033">
        <v>6.6467715680955024</v>
      </c>
      <c r="P31" s="2033">
        <v>511.5</v>
      </c>
      <c r="Q31" s="2032">
        <v>9.3182303911092106</v>
      </c>
    </row>
    <row r="32" spans="2:17">
      <c r="B32" s="2794"/>
      <c r="C32" s="2036" t="s">
        <v>1241</v>
      </c>
      <c r="D32" s="2035">
        <v>125.59</v>
      </c>
      <c r="E32" s="2033">
        <v>4.1500000000000004</v>
      </c>
      <c r="F32" s="2033">
        <v>120.77</v>
      </c>
      <c r="G32" s="2033">
        <v>1.33</v>
      </c>
      <c r="H32" s="2033">
        <v>129.49</v>
      </c>
      <c r="I32" s="2034">
        <v>6.41</v>
      </c>
      <c r="J32" s="2033">
        <v>106.43895999999999</v>
      </c>
      <c r="K32" s="2034">
        <v>6.9272299999999998</v>
      </c>
      <c r="L32" s="2033">
        <v>487</v>
      </c>
      <c r="M32" s="2033">
        <v>8.8998211091234367</v>
      </c>
      <c r="N32" s="2033">
        <v>393.1</v>
      </c>
      <c r="O32" s="2033">
        <v>6.6467715680955024</v>
      </c>
      <c r="P32" s="2033">
        <v>521.6</v>
      </c>
      <c r="Q32" s="2032">
        <v>9.5338093238135286</v>
      </c>
    </row>
    <row r="33" spans="2:17">
      <c r="B33" s="2794"/>
      <c r="C33" s="2036" t="s">
        <v>1240</v>
      </c>
      <c r="D33" s="2035">
        <v>124.37</v>
      </c>
      <c r="E33" s="2033">
        <v>3.710807204803217</v>
      </c>
      <c r="F33" s="2033">
        <v>118.11</v>
      </c>
      <c r="G33" s="2033">
        <v>0.45930084205154742</v>
      </c>
      <c r="H33" s="2033">
        <v>129.5</v>
      </c>
      <c r="I33" s="2034">
        <v>6.3305690122341645</v>
      </c>
      <c r="J33" s="2033">
        <v>104.95336</v>
      </c>
      <c r="K33" s="2034">
        <v>7.1755321242884094</v>
      </c>
      <c r="L33" s="2033">
        <v>488.9</v>
      </c>
      <c r="M33" s="2033">
        <v>9.3246869409660036</v>
      </c>
      <c r="N33" s="2033">
        <v>393.1</v>
      </c>
      <c r="O33" s="2033">
        <v>6.6467715680955024</v>
      </c>
      <c r="P33" s="2033">
        <v>524.29999999999995</v>
      </c>
      <c r="Q33" s="2032">
        <v>10.100797984040312</v>
      </c>
    </row>
    <row r="34" spans="2:17">
      <c r="B34" s="2794"/>
      <c r="C34" s="2036" t="s">
        <v>1239</v>
      </c>
      <c r="D34" s="2035">
        <v>123.92</v>
      </c>
      <c r="E34" s="2033">
        <v>4.58</v>
      </c>
      <c r="F34" s="2033">
        <v>117.18</v>
      </c>
      <c r="G34" s="2033">
        <v>2.65</v>
      </c>
      <c r="H34" s="2033">
        <v>129.46</v>
      </c>
      <c r="I34" s="2034">
        <v>6.11</v>
      </c>
      <c r="J34" s="2033">
        <v>104.60026999999999</v>
      </c>
      <c r="K34" s="2034">
        <v>6.0409637415859407</v>
      </c>
      <c r="L34" s="2033">
        <v>488.9</v>
      </c>
      <c r="M34" s="2033">
        <v>9.3002459199642118</v>
      </c>
      <c r="N34" s="2033">
        <v>393.1</v>
      </c>
      <c r="O34" s="2033">
        <v>6.6467715680955024</v>
      </c>
      <c r="P34" s="2033">
        <v>524.29999999999995</v>
      </c>
      <c r="Q34" s="2032">
        <v>10.054575986565922</v>
      </c>
    </row>
    <row r="35" spans="2:17">
      <c r="B35" s="2794"/>
      <c r="C35" s="2036" t="s">
        <v>1238</v>
      </c>
      <c r="D35" s="2035">
        <v>124.22</v>
      </c>
      <c r="E35" s="2033">
        <v>4.3499999999999996</v>
      </c>
      <c r="F35" s="2033">
        <v>116.92</v>
      </c>
      <c r="G35" s="2033">
        <v>2.48</v>
      </c>
      <c r="H35" s="2033">
        <v>130.26</v>
      </c>
      <c r="I35" s="2034">
        <v>5.84</v>
      </c>
      <c r="J35" s="2033">
        <v>104.259315</v>
      </c>
      <c r="K35" s="2034">
        <v>5.1826291552506234</v>
      </c>
      <c r="L35" s="2033">
        <v>500.4</v>
      </c>
      <c r="M35" s="2033">
        <v>11.323692992213566</v>
      </c>
      <c r="N35" s="2033">
        <v>393.1</v>
      </c>
      <c r="O35" s="2033">
        <v>6.6467715680955024</v>
      </c>
      <c r="P35" s="2033">
        <v>540</v>
      </c>
      <c r="Q35" s="2032">
        <v>12.640801001251575</v>
      </c>
    </row>
    <row r="36" spans="2:17">
      <c r="B36" s="2794"/>
      <c r="C36" s="2036" t="s">
        <v>1237</v>
      </c>
      <c r="D36" s="2035">
        <v>124.09</v>
      </c>
      <c r="E36" s="2033">
        <v>4.2</v>
      </c>
      <c r="F36" s="2033">
        <v>116.64</v>
      </c>
      <c r="G36" s="2033">
        <v>2.15</v>
      </c>
      <c r="H36" s="2033">
        <v>130.25</v>
      </c>
      <c r="I36" s="2034">
        <v>5.83</v>
      </c>
      <c r="J36" s="2033">
        <v>104.83313</v>
      </c>
      <c r="K36" s="2034">
        <v>4.9739262786211924</v>
      </c>
      <c r="L36" s="2033">
        <v>500.4</v>
      </c>
      <c r="M36" s="2033">
        <v>10.002198285337442</v>
      </c>
      <c r="N36" s="2033">
        <v>393.1</v>
      </c>
      <c r="O36" s="2033">
        <v>6.6467715680955024</v>
      </c>
      <c r="P36" s="2033">
        <v>540</v>
      </c>
      <c r="Q36" s="2032">
        <v>10.951304705157199</v>
      </c>
    </row>
    <row r="37" spans="2:17">
      <c r="B37" s="2794"/>
      <c r="C37" s="2036" t="s">
        <v>1236</v>
      </c>
      <c r="D37" s="2035">
        <v>124.81</v>
      </c>
      <c r="E37" s="2033">
        <v>4.4400000000000004</v>
      </c>
      <c r="F37" s="2033">
        <v>118.22</v>
      </c>
      <c r="G37" s="2033">
        <v>2.81</v>
      </c>
      <c r="H37" s="2033">
        <v>130.22999999999999</v>
      </c>
      <c r="I37" s="2034">
        <v>5.73</v>
      </c>
      <c r="J37" s="2033">
        <v>104.85245</v>
      </c>
      <c r="K37" s="2034">
        <v>4.3772724670935617</v>
      </c>
      <c r="L37" s="2033">
        <v>500.5</v>
      </c>
      <c r="M37" s="2033">
        <v>9.638554216867476</v>
      </c>
      <c r="N37" s="2033">
        <v>393.1</v>
      </c>
      <c r="O37" s="2033">
        <v>6.6467715680955024</v>
      </c>
      <c r="P37" s="2033">
        <v>540.20000000000005</v>
      </c>
      <c r="Q37" s="2032">
        <v>10.470347648261765</v>
      </c>
    </row>
    <row r="38" spans="2:17">
      <c r="B38" s="2794"/>
      <c r="C38" s="2036" t="s">
        <v>1235</v>
      </c>
      <c r="D38" s="2035">
        <v>126.3</v>
      </c>
      <c r="E38" s="2033">
        <v>5.29</v>
      </c>
      <c r="F38" s="2033">
        <v>120.04</v>
      </c>
      <c r="G38" s="2033">
        <v>4.68</v>
      </c>
      <c r="H38" s="2033">
        <v>131.43</v>
      </c>
      <c r="I38" s="2034">
        <v>5.77</v>
      </c>
      <c r="J38" s="2033">
        <v>106.871635</v>
      </c>
      <c r="K38" s="2034">
        <v>5.1907913450966987</v>
      </c>
      <c r="L38" s="2033">
        <v>500.5</v>
      </c>
      <c r="M38" s="2033">
        <v>9.5425694900416005</v>
      </c>
      <c r="N38" s="2033">
        <v>393.1</v>
      </c>
      <c r="O38" s="2033">
        <v>6.6467715680955024</v>
      </c>
      <c r="P38" s="2033">
        <v>540.20000000000005</v>
      </c>
      <c r="Q38" s="2032">
        <v>10.334967320261441</v>
      </c>
    </row>
    <row r="39" spans="2:17">
      <c r="B39" s="2794"/>
      <c r="C39" s="2051" t="s">
        <v>1234</v>
      </c>
      <c r="D39" s="2050">
        <v>127.74</v>
      </c>
      <c r="E39" s="2048">
        <v>6.16</v>
      </c>
      <c r="F39" s="2048">
        <v>123.06</v>
      </c>
      <c r="G39" s="2048">
        <v>6.74</v>
      </c>
      <c r="H39" s="2048">
        <v>131.52000000000001</v>
      </c>
      <c r="I39" s="2049">
        <v>5.71</v>
      </c>
      <c r="J39" s="2048">
        <v>107.93908</v>
      </c>
      <c r="K39" s="2049">
        <v>5.3248847627237694</v>
      </c>
      <c r="L39" s="2048">
        <v>500.5</v>
      </c>
      <c r="M39" s="2048">
        <v>9.5425694900416005</v>
      </c>
      <c r="N39" s="2048">
        <v>393.1</v>
      </c>
      <c r="O39" s="2048">
        <v>6.6467715680955024</v>
      </c>
      <c r="P39" s="2048">
        <v>540.20000000000005</v>
      </c>
      <c r="Q39" s="2047">
        <v>10.334967320261441</v>
      </c>
    </row>
    <row r="40" spans="2:17" s="2025" customFormat="1">
      <c r="B40" s="2795"/>
      <c r="C40" s="2046" t="s">
        <v>1233</v>
      </c>
      <c r="D40" s="2045">
        <v>128.55000000000001</v>
      </c>
      <c r="E40" s="2043">
        <v>6.02</v>
      </c>
      <c r="F40" s="2043">
        <v>124.79</v>
      </c>
      <c r="G40" s="2043">
        <v>6.27</v>
      </c>
      <c r="H40" s="2043">
        <v>131.57</v>
      </c>
      <c r="I40" s="2044">
        <v>5.83</v>
      </c>
      <c r="J40" s="2043">
        <v>109.37127</v>
      </c>
      <c r="K40" s="2044">
        <v>5.4109388625581403</v>
      </c>
      <c r="L40" s="2043">
        <v>500.5</v>
      </c>
      <c r="M40" s="2043">
        <v>9.0889276373147254</v>
      </c>
      <c r="N40" s="2043">
        <v>393.1</v>
      </c>
      <c r="O40" s="2043">
        <v>6.6467715680955024</v>
      </c>
      <c r="P40" s="2043">
        <v>540.20000000000005</v>
      </c>
      <c r="Q40" s="2042">
        <v>9.7744360902255636</v>
      </c>
    </row>
    <row r="41" spans="2:17">
      <c r="B41" s="2796" t="s">
        <v>56</v>
      </c>
      <c r="C41" s="2041" t="s">
        <v>1243</v>
      </c>
      <c r="D41" s="2040">
        <v>131.87</v>
      </c>
      <c r="E41" s="2038">
        <v>6.95</v>
      </c>
      <c r="F41" s="2038">
        <v>128.66</v>
      </c>
      <c r="G41" s="2038">
        <v>8.02</v>
      </c>
      <c r="H41" s="2038">
        <v>134.44</v>
      </c>
      <c r="I41" s="2039">
        <v>6.12</v>
      </c>
      <c r="J41" s="2038">
        <v>112.87987</v>
      </c>
      <c r="K41" s="2039">
        <v>7.0151843999999999</v>
      </c>
      <c r="L41" s="2038">
        <v>534.17806664452041</v>
      </c>
      <c r="M41" s="2038">
        <v>13.437686694525468</v>
      </c>
      <c r="N41" s="2038">
        <v>441.87793125981364</v>
      </c>
      <c r="O41" s="2038">
        <v>12.408529956706587</v>
      </c>
      <c r="P41" s="2038">
        <v>568.26453318327901</v>
      </c>
      <c r="Q41" s="2037">
        <v>13.721139320247943</v>
      </c>
    </row>
    <row r="42" spans="2:17">
      <c r="B42" s="2794"/>
      <c r="C42" s="2036" t="s">
        <v>1242</v>
      </c>
      <c r="D42" s="2035">
        <v>131.66999999999999</v>
      </c>
      <c r="E42" s="2033">
        <v>6.16</v>
      </c>
      <c r="F42" s="2033">
        <v>128.22</v>
      </c>
      <c r="G42" s="2033">
        <v>6.51</v>
      </c>
      <c r="H42" s="2033">
        <v>134.43</v>
      </c>
      <c r="I42" s="2034">
        <v>5.89</v>
      </c>
      <c r="J42" s="2033">
        <v>112.34871</v>
      </c>
      <c r="K42" s="2034">
        <v>4.6452369999999998</v>
      </c>
      <c r="L42" s="2033">
        <v>535.96</v>
      </c>
      <c r="M42" s="2033">
        <v>12.881213142375742</v>
      </c>
      <c r="N42" s="2033">
        <v>446.4</v>
      </c>
      <c r="O42" s="2033">
        <v>13.558890867463731</v>
      </c>
      <c r="P42" s="2033">
        <v>569.03</v>
      </c>
      <c r="Q42" s="2032">
        <v>12.679207920792066</v>
      </c>
    </row>
    <row r="43" spans="2:17">
      <c r="B43" s="2794"/>
      <c r="C43" s="2036" t="s">
        <v>675</v>
      </c>
      <c r="D43" s="2035">
        <v>132.56</v>
      </c>
      <c r="E43" s="2033">
        <v>6.21</v>
      </c>
      <c r="F43" s="2033">
        <v>130.27000000000001</v>
      </c>
      <c r="G43" s="2033">
        <v>7.04</v>
      </c>
      <c r="H43" s="2033">
        <v>134.38999999999999</v>
      </c>
      <c r="I43" s="2034">
        <v>5.55</v>
      </c>
      <c r="J43" s="2033">
        <v>113.25957</v>
      </c>
      <c r="K43" s="2034">
        <v>5.1026129999999998</v>
      </c>
      <c r="L43" s="2033">
        <v>537.51</v>
      </c>
      <c r="M43" s="2033">
        <v>12.074645537948285</v>
      </c>
      <c r="N43" s="2033">
        <v>446.4</v>
      </c>
      <c r="O43" s="2033">
        <v>13.558890867463731</v>
      </c>
      <c r="P43" s="2033">
        <v>571.20000000000005</v>
      </c>
      <c r="Q43" s="2032">
        <v>11.671554252199414</v>
      </c>
    </row>
    <row r="44" spans="2:17">
      <c r="B44" s="2794"/>
      <c r="C44" s="2036" t="s">
        <v>1241</v>
      </c>
      <c r="D44" s="2035">
        <v>132.82</v>
      </c>
      <c r="E44" s="2033">
        <v>5.76</v>
      </c>
      <c r="F44" s="2033">
        <v>130.38</v>
      </c>
      <c r="G44" s="2033">
        <v>7.96</v>
      </c>
      <c r="H44" s="2033">
        <v>134.76</v>
      </c>
      <c r="I44" s="2034">
        <v>4.07</v>
      </c>
      <c r="J44" s="2033">
        <v>115.95796</v>
      </c>
      <c r="K44" s="2034">
        <v>8.9431539999999998</v>
      </c>
      <c r="L44" s="2033">
        <v>537.9</v>
      </c>
      <c r="M44" s="2033">
        <v>10.451745379876783</v>
      </c>
      <c r="N44" s="2033">
        <v>446.4</v>
      </c>
      <c r="O44" s="2033">
        <v>13.558890867463731</v>
      </c>
      <c r="P44" s="2033">
        <v>571.70000000000005</v>
      </c>
      <c r="Q44" s="2032">
        <v>9.6050613496932584</v>
      </c>
    </row>
    <row r="45" spans="2:17" s="2025" customFormat="1" ht="15.75" thickBot="1">
      <c r="B45" s="2797"/>
      <c r="C45" s="2031" t="s">
        <v>1240</v>
      </c>
      <c r="D45" s="2030">
        <v>132.51</v>
      </c>
      <c r="E45" s="2027">
        <v>6.55</v>
      </c>
      <c r="F45" s="2027">
        <v>129.63999999999999</v>
      </c>
      <c r="G45" s="2027">
        <v>9.76</v>
      </c>
      <c r="H45" s="2027">
        <v>134.81</v>
      </c>
      <c r="I45" s="2029">
        <v>4.0999999999999996</v>
      </c>
      <c r="J45" s="2027">
        <v>114.38</v>
      </c>
      <c r="K45" s="2029">
        <v>8.98</v>
      </c>
      <c r="L45" s="2028">
        <v>537.97298541466432</v>
      </c>
      <c r="M45" s="2027">
        <v>10.037427984181704</v>
      </c>
      <c r="N45" s="2027">
        <v>446.41839022926877</v>
      </c>
      <c r="O45" s="2027">
        <v>13.563569124718583</v>
      </c>
      <c r="P45" s="2027">
        <v>571.78412374343486</v>
      </c>
      <c r="Q45" s="2026">
        <v>9.056670559495501</v>
      </c>
    </row>
    <row r="46" spans="2:17" ht="15.75" thickTop="1">
      <c r="B46" s="2788" t="s">
        <v>1533</v>
      </c>
      <c r="C46" s="2788"/>
      <c r="D46" s="2788"/>
      <c r="E46" s="2788"/>
      <c r="F46" s="2788"/>
      <c r="G46" s="2788"/>
      <c r="H46" s="2788"/>
      <c r="I46" s="2788"/>
      <c r="J46" s="2788"/>
      <c r="K46" s="2788"/>
      <c r="L46" s="2788"/>
      <c r="M46" s="2788"/>
      <c r="N46" s="2788"/>
      <c r="O46" s="2788"/>
      <c r="P46" s="2788"/>
      <c r="Q46" s="2788"/>
    </row>
  </sheetData>
  <mergeCells count="12">
    <mergeCell ref="B1:Q1"/>
    <mergeCell ref="B2:Q2"/>
    <mergeCell ref="B3:B4"/>
    <mergeCell ref="J3:K3"/>
    <mergeCell ref="L3:Q3"/>
    <mergeCell ref="B46:Q46"/>
    <mergeCell ref="C3:C4"/>
    <mergeCell ref="D3:I3"/>
    <mergeCell ref="B5:B16"/>
    <mergeCell ref="B17:B28"/>
    <mergeCell ref="B29:B40"/>
    <mergeCell ref="B41:B45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SheetLayoutView="100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B3" sqref="B3:H3"/>
    </sheetView>
  </sheetViews>
  <sheetFormatPr defaultColWidth="17.140625" defaultRowHeight="15"/>
  <cols>
    <col min="1" max="1" width="3" style="492" bestFit="1" customWidth="1"/>
    <col min="2" max="2" width="7.5703125" style="492" customWidth="1"/>
    <col min="3" max="3" width="13.7109375" style="492" customWidth="1"/>
    <col min="4" max="4" width="13.28515625" style="492" customWidth="1"/>
    <col min="5" max="5" width="9.7109375" style="492" customWidth="1"/>
    <col min="6" max="6" width="14.28515625" style="492" customWidth="1"/>
    <col min="7" max="7" width="10.7109375" style="492" customWidth="1"/>
    <col min="8" max="8" width="14" style="492" customWidth="1"/>
    <col min="9" max="16384" width="17.140625" style="2063"/>
  </cols>
  <sheetData>
    <row r="1" spans="1:8" ht="18.75">
      <c r="B1" s="2804" t="s">
        <v>1548</v>
      </c>
      <c r="C1" s="2804"/>
      <c r="D1" s="2804"/>
      <c r="E1" s="2804"/>
      <c r="F1" s="2804"/>
      <c r="G1" s="2804"/>
      <c r="H1" s="2804"/>
    </row>
    <row r="2" spans="1:8" ht="18.75">
      <c r="B2" s="2804" t="s">
        <v>84</v>
      </c>
      <c r="C2" s="2804"/>
      <c r="D2" s="2804"/>
      <c r="E2" s="2804"/>
      <c r="F2" s="2804"/>
      <c r="G2" s="2804"/>
      <c r="H2" s="2804"/>
    </row>
    <row r="3" spans="1:8" ht="16.5" thickBot="1">
      <c r="B3" s="2813" t="s">
        <v>1593</v>
      </c>
      <c r="C3" s="2813"/>
      <c r="D3" s="2813"/>
      <c r="E3" s="2813"/>
      <c r="F3" s="2813"/>
      <c r="G3" s="2813"/>
      <c r="H3" s="2813"/>
    </row>
    <row r="4" spans="1:8" s="2095" customFormat="1" ht="28.5" customHeight="1" thickTop="1">
      <c r="A4" s="2057"/>
      <c r="B4" s="2805" t="s">
        <v>1419</v>
      </c>
      <c r="C4" s="2807" t="s">
        <v>1547</v>
      </c>
      <c r="D4" s="2809" t="s">
        <v>1546</v>
      </c>
      <c r="E4" s="2810"/>
      <c r="F4" s="2809" t="s">
        <v>1545</v>
      </c>
      <c r="G4" s="2810"/>
      <c r="H4" s="2811" t="s">
        <v>1544</v>
      </c>
    </row>
    <row r="5" spans="1:8" s="2095" customFormat="1" ht="28.5">
      <c r="A5" s="2057"/>
      <c r="B5" s="2806"/>
      <c r="C5" s="2808"/>
      <c r="D5" s="2098" t="s">
        <v>2</v>
      </c>
      <c r="E5" s="2096" t="s">
        <v>1534</v>
      </c>
      <c r="F5" s="2097" t="s">
        <v>2</v>
      </c>
      <c r="G5" s="2096" t="s">
        <v>1534</v>
      </c>
      <c r="H5" s="2812"/>
    </row>
    <row r="6" spans="1:8">
      <c r="B6" s="2796" t="s">
        <v>143</v>
      </c>
      <c r="C6" s="2075" t="s">
        <v>1243</v>
      </c>
      <c r="D6" s="2073">
        <v>6956.5613880000001</v>
      </c>
      <c r="E6" s="2073">
        <v>7.6780930282997844</v>
      </c>
      <c r="F6" s="2074">
        <v>70721.437892000002</v>
      </c>
      <c r="G6" s="2094">
        <v>13.011989263516128</v>
      </c>
      <c r="H6" s="2093">
        <v>-63764.876504</v>
      </c>
    </row>
    <row r="7" spans="1:8">
      <c r="B7" s="2794"/>
      <c r="C7" s="2071" t="s">
        <v>1242</v>
      </c>
      <c r="D7" s="2069">
        <v>13181.344448</v>
      </c>
      <c r="E7" s="2069">
        <v>7.7039205859327069</v>
      </c>
      <c r="F7" s="2070">
        <v>149019.02941199997</v>
      </c>
      <c r="G7" s="2092">
        <v>43.359152578320533</v>
      </c>
      <c r="H7" s="2091">
        <v>-135837.68496399999</v>
      </c>
    </row>
    <row r="8" spans="1:8">
      <c r="B8" s="2794"/>
      <c r="C8" s="2071" t="s">
        <v>675</v>
      </c>
      <c r="D8" s="2069">
        <v>18930.993199</v>
      </c>
      <c r="E8" s="2069">
        <v>12.623744135485708</v>
      </c>
      <c r="F8" s="2070">
        <v>220676.07997099997</v>
      </c>
      <c r="G8" s="2092">
        <v>69.118509101523841</v>
      </c>
      <c r="H8" s="2091">
        <v>-201745.08677199998</v>
      </c>
    </row>
    <row r="9" spans="1:8">
      <c r="B9" s="2794"/>
      <c r="C9" s="2071" t="s">
        <v>1241</v>
      </c>
      <c r="D9" s="2069">
        <v>24521.863553000003</v>
      </c>
      <c r="E9" s="2069">
        <v>17.009783308076948</v>
      </c>
      <c r="F9" s="2070">
        <v>301656.25111299998</v>
      </c>
      <c r="G9" s="2092">
        <v>87.371819347957626</v>
      </c>
      <c r="H9" s="2091">
        <v>-277134.38755999994</v>
      </c>
    </row>
    <row r="10" spans="1:8">
      <c r="B10" s="2794"/>
      <c r="C10" s="2071" t="s">
        <v>1240</v>
      </c>
      <c r="D10" s="2069">
        <v>30633.200252000002</v>
      </c>
      <c r="E10" s="2069">
        <v>17.056899209476327</v>
      </c>
      <c r="F10" s="2070">
        <v>382640.93699299998</v>
      </c>
      <c r="G10" s="2092">
        <v>78.948273100375985</v>
      </c>
      <c r="H10" s="2091">
        <v>-352007.73674100003</v>
      </c>
    </row>
    <row r="11" spans="1:8">
      <c r="B11" s="2794"/>
      <c r="C11" s="2071" t="s">
        <v>1239</v>
      </c>
      <c r="D11" s="2069">
        <v>36274.383178000004</v>
      </c>
      <c r="E11" s="2069">
        <v>14.820821266588553</v>
      </c>
      <c r="F11" s="2070">
        <v>464608.37160999997</v>
      </c>
      <c r="G11" s="2092">
        <v>67.250320747158298</v>
      </c>
      <c r="H11" s="2091">
        <v>-428333.98843199993</v>
      </c>
    </row>
    <row r="12" spans="1:8">
      <c r="B12" s="2794"/>
      <c r="C12" s="2071" t="s">
        <v>1238</v>
      </c>
      <c r="D12" s="2069">
        <v>42179.923189000008</v>
      </c>
      <c r="E12" s="2069">
        <v>15.24276728963541</v>
      </c>
      <c r="F12" s="2070">
        <v>556158.33382099995</v>
      </c>
      <c r="G12" s="2092">
        <v>60.81920943851847</v>
      </c>
      <c r="H12" s="2091">
        <v>-513978.41063199996</v>
      </c>
    </row>
    <row r="13" spans="1:8">
      <c r="B13" s="2794"/>
      <c r="C13" s="2071" t="s">
        <v>1237</v>
      </c>
      <c r="D13" s="2069">
        <v>48217.725309000001</v>
      </c>
      <c r="E13" s="2069">
        <v>12.841146926852204</v>
      </c>
      <c r="F13" s="2070">
        <v>628560.63969999994</v>
      </c>
      <c r="G13" s="2092">
        <v>44.231083639929295</v>
      </c>
      <c r="H13" s="2091">
        <v>-580342.91439100006</v>
      </c>
    </row>
    <row r="14" spans="1:8">
      <c r="B14" s="2794"/>
      <c r="C14" s="2071" t="s">
        <v>1236</v>
      </c>
      <c r="D14" s="2069">
        <v>55215.856756000008</v>
      </c>
      <c r="E14" s="2069">
        <v>12.14052601327505</v>
      </c>
      <c r="F14" s="2070">
        <v>726412.13858800009</v>
      </c>
      <c r="G14" s="2092">
        <v>39.70235679361187</v>
      </c>
      <c r="H14" s="2091">
        <v>-671196.28183200001</v>
      </c>
    </row>
    <row r="15" spans="1:8">
      <c r="B15" s="2794"/>
      <c r="C15" s="2071" t="s">
        <v>1235</v>
      </c>
      <c r="D15" s="2069">
        <v>61024.678390000001</v>
      </c>
      <c r="E15" s="2069">
        <v>9.7529441844966982</v>
      </c>
      <c r="F15" s="2070">
        <v>808677.74355899997</v>
      </c>
      <c r="G15" s="2092">
        <v>34.924033023023583</v>
      </c>
      <c r="H15" s="2091">
        <v>-747653.06516900007</v>
      </c>
    </row>
    <row r="16" spans="1:8">
      <c r="B16" s="2794"/>
      <c r="C16" s="2086" t="s">
        <v>1234</v>
      </c>
      <c r="D16" s="2084">
        <v>67312.178245999996</v>
      </c>
      <c r="E16" s="2084">
        <v>8.2973813315476548</v>
      </c>
      <c r="F16" s="2085">
        <v>896571.39463200001</v>
      </c>
      <c r="G16" s="2090">
        <v>30.933522349044267</v>
      </c>
      <c r="H16" s="2089">
        <v>-829259.21638600004</v>
      </c>
    </row>
    <row r="17" spans="1:12">
      <c r="A17" s="2082"/>
      <c r="B17" s="2795"/>
      <c r="C17" s="2081" t="s">
        <v>1233</v>
      </c>
      <c r="D17" s="2080">
        <v>73049.066227999996</v>
      </c>
      <c r="E17" s="2080">
        <v>4.1814823144941755</v>
      </c>
      <c r="F17" s="2079">
        <v>990113.20393199997</v>
      </c>
      <c r="G17" s="2088">
        <v>27.987859559187228</v>
      </c>
      <c r="H17" s="2087">
        <v>-917064.13770399999</v>
      </c>
    </row>
    <row r="18" spans="1:12">
      <c r="B18" s="2796" t="s">
        <v>45</v>
      </c>
      <c r="C18" s="2075" t="s">
        <v>1243</v>
      </c>
      <c r="D18" s="2073">
        <v>6707.7948500000002</v>
      </c>
      <c r="E18" s="2073">
        <f t="shared" ref="E18:E46" si="0">(D18-D6)/D6*100</f>
        <v>-3.5759986022565644</v>
      </c>
      <c r="F18" s="2074">
        <v>78159.994871000003</v>
      </c>
      <c r="G18" s="2073">
        <f t="shared" ref="G18:G46" si="1">(F18-F6)/F6*100</f>
        <v>10.518107663986635</v>
      </c>
      <c r="H18" s="2072">
        <v>-71452.200020999997</v>
      </c>
      <c r="I18" s="2076"/>
      <c r="K18" s="2076"/>
      <c r="L18" s="2076"/>
    </row>
    <row r="19" spans="1:12">
      <c r="B19" s="2794"/>
      <c r="C19" s="2071" t="s">
        <v>1242</v>
      </c>
      <c r="D19" s="2069">
        <v>13606.211077</v>
      </c>
      <c r="E19" s="2069">
        <f t="shared" si="0"/>
        <v>3.2232419892833084</v>
      </c>
      <c r="F19" s="2070">
        <v>167738.64950100001</v>
      </c>
      <c r="G19" s="2069">
        <f t="shared" si="1"/>
        <v>12.561899082864789</v>
      </c>
      <c r="H19" s="2068">
        <v>-225584.63844500002</v>
      </c>
      <c r="I19" s="2076"/>
      <c r="K19" s="2076"/>
      <c r="L19" s="2076"/>
    </row>
    <row r="20" spans="1:12">
      <c r="B20" s="2794"/>
      <c r="C20" s="2071" t="s">
        <v>675</v>
      </c>
      <c r="D20" s="2069">
        <v>20455.135542</v>
      </c>
      <c r="E20" s="2069">
        <f t="shared" si="0"/>
        <v>8.0510426842291078</v>
      </c>
      <c r="F20" s="2070">
        <v>260205.32957900001</v>
      </c>
      <c r="G20" s="2069">
        <f t="shared" si="1"/>
        <v>17.912793091663925</v>
      </c>
      <c r="H20" s="2068">
        <v>-465334.832482</v>
      </c>
      <c r="I20" s="2076"/>
      <c r="K20" s="2076"/>
      <c r="L20" s="2076"/>
    </row>
    <row r="21" spans="1:12">
      <c r="B21" s="2794"/>
      <c r="C21" s="2071" t="s">
        <v>1241</v>
      </c>
      <c r="D21" s="2069">
        <v>26377.589656</v>
      </c>
      <c r="E21" s="2069">
        <f t="shared" si="0"/>
        <v>7.567638972418016</v>
      </c>
      <c r="F21" s="2070">
        <v>356225.98027</v>
      </c>
      <c r="G21" s="2069">
        <f t="shared" si="1"/>
        <v>18.090037569471182</v>
      </c>
      <c r="H21" s="2068">
        <v>-795183.22309600003</v>
      </c>
      <c r="I21" s="2076"/>
      <c r="K21" s="2076"/>
      <c r="L21" s="2076"/>
    </row>
    <row r="22" spans="1:12">
      <c r="B22" s="2794"/>
      <c r="C22" s="2071" t="s">
        <v>1240</v>
      </c>
      <c r="D22" s="2069">
        <v>33281.258924599999</v>
      </c>
      <c r="E22" s="2069">
        <f t="shared" si="0"/>
        <v>8.6444075408905672</v>
      </c>
      <c r="F22" s="2070">
        <v>452145.51485100004</v>
      </c>
      <c r="G22" s="2069">
        <f t="shared" si="1"/>
        <v>18.164438547585821</v>
      </c>
      <c r="H22" s="2068">
        <v>-1214047.4790224002</v>
      </c>
      <c r="I22" s="2076"/>
      <c r="K22" s="2076"/>
      <c r="L22" s="2076"/>
    </row>
    <row r="23" spans="1:12">
      <c r="B23" s="2794"/>
      <c r="C23" s="2071" t="s">
        <v>1239</v>
      </c>
      <c r="D23" s="2069">
        <v>40725.370224600003</v>
      </c>
      <c r="E23" s="2069">
        <f t="shared" si="0"/>
        <v>12.270331447839675</v>
      </c>
      <c r="F23" s="2070">
        <v>554720.61485100002</v>
      </c>
      <c r="G23" s="2069">
        <f t="shared" si="1"/>
        <v>19.395311997658485</v>
      </c>
      <c r="H23" s="2068">
        <v>-1728042.7236488</v>
      </c>
      <c r="I23" s="2076"/>
      <c r="K23" s="2076"/>
      <c r="L23" s="2076"/>
    </row>
    <row r="24" spans="1:12">
      <c r="B24" s="2794"/>
      <c r="C24" s="2071" t="s">
        <v>1238</v>
      </c>
      <c r="D24" s="2069">
        <v>47180.470224600002</v>
      </c>
      <c r="E24" s="2069">
        <f t="shared" si="0"/>
        <v>11.855277718722999</v>
      </c>
      <c r="F24" s="2070">
        <v>661225.01485100004</v>
      </c>
      <c r="G24" s="2069">
        <f t="shared" si="1"/>
        <v>18.891505285582198</v>
      </c>
      <c r="H24" s="2068">
        <v>-2342087.2682751999</v>
      </c>
      <c r="I24" s="2076"/>
      <c r="K24" s="2076"/>
      <c r="L24" s="2076"/>
    </row>
    <row r="25" spans="1:12">
      <c r="B25" s="2794"/>
      <c r="C25" s="2071" t="s">
        <v>1237</v>
      </c>
      <c r="D25" s="2069">
        <v>52982.170224599999</v>
      </c>
      <c r="E25" s="2069">
        <f t="shared" si="0"/>
        <v>9.8811067611907806</v>
      </c>
      <c r="F25" s="2070">
        <v>766533.31396599999</v>
      </c>
      <c r="G25" s="2069">
        <f t="shared" si="1"/>
        <v>21.950574940844493</v>
      </c>
      <c r="H25" s="2068">
        <v>-3055638.4120165999</v>
      </c>
      <c r="I25" s="2076"/>
      <c r="K25" s="2076"/>
      <c r="L25" s="2076"/>
    </row>
    <row r="26" spans="1:12">
      <c r="B26" s="2794"/>
      <c r="C26" s="2071" t="s">
        <v>1236</v>
      </c>
      <c r="D26" s="2069">
        <v>59300.956825599998</v>
      </c>
      <c r="E26" s="2069">
        <f t="shared" si="0"/>
        <v>7.3984183341610192</v>
      </c>
      <c r="F26" s="2070">
        <v>875468.55605200003</v>
      </c>
      <c r="G26" s="2069">
        <f t="shared" si="1"/>
        <v>20.519538364782257</v>
      </c>
      <c r="H26" s="2068">
        <v>-3871806.0112429997</v>
      </c>
      <c r="I26" s="2076"/>
      <c r="K26" s="2076"/>
      <c r="L26" s="2076"/>
    </row>
    <row r="27" spans="1:12">
      <c r="B27" s="2794"/>
      <c r="C27" s="2071" t="s">
        <v>1235</v>
      </c>
      <c r="D27" s="2069">
        <v>66062.405810600001</v>
      </c>
      <c r="E27" s="2069">
        <f t="shared" si="0"/>
        <v>8.2552297750831301</v>
      </c>
      <c r="F27" s="2070">
        <v>985000.92606600001</v>
      </c>
      <c r="G27" s="2069">
        <f t="shared" si="1"/>
        <v>21.803887136920537</v>
      </c>
      <c r="H27" s="2068">
        <v>-4790744.5314983996</v>
      </c>
      <c r="I27" s="2076"/>
      <c r="K27" s="2076"/>
      <c r="L27" s="2076"/>
    </row>
    <row r="28" spans="1:12">
      <c r="B28" s="2794"/>
      <c r="C28" s="2086" t="s">
        <v>1234</v>
      </c>
      <c r="D28" s="2084">
        <v>73575.425259070005</v>
      </c>
      <c r="E28" s="2084">
        <f t="shared" si="0"/>
        <v>9.304775415498014</v>
      </c>
      <c r="F28" s="2085">
        <v>1107872.262814</v>
      </c>
      <c r="G28" s="2084">
        <f t="shared" si="1"/>
        <v>23.56765668045086</v>
      </c>
      <c r="H28" s="2083">
        <v>-5825041.3690533303</v>
      </c>
      <c r="I28" s="2076"/>
      <c r="K28" s="2076"/>
      <c r="L28" s="2076"/>
    </row>
    <row r="29" spans="1:12">
      <c r="A29" s="2082"/>
      <c r="B29" s="2795"/>
      <c r="C29" s="2081" t="s">
        <v>1233</v>
      </c>
      <c r="D29" s="2080">
        <v>81359.794199469994</v>
      </c>
      <c r="E29" s="2078">
        <f t="shared" si="0"/>
        <v>11.376911986158234</v>
      </c>
      <c r="F29" s="2079">
        <v>1245103.2315488001</v>
      </c>
      <c r="G29" s="2078">
        <f t="shared" si="1"/>
        <v>25.753623586087699</v>
      </c>
      <c r="H29" s="2077">
        <v>-6988784.80640266</v>
      </c>
      <c r="I29" s="2076"/>
      <c r="K29" s="2076"/>
      <c r="L29" s="2076"/>
    </row>
    <row r="30" spans="1:12">
      <c r="B30" s="2796" t="s">
        <v>44</v>
      </c>
      <c r="C30" s="2075" t="s">
        <v>1243</v>
      </c>
      <c r="D30" s="2073">
        <v>6921.506249</v>
      </c>
      <c r="E30" s="2073">
        <f t="shared" si="0"/>
        <v>3.1860157291483024</v>
      </c>
      <c r="F30" s="2074">
        <v>120610.15279400001</v>
      </c>
      <c r="G30" s="2073">
        <f t="shared" si="1"/>
        <v>54.311873987533289</v>
      </c>
      <c r="H30" s="2072">
        <v>-113688.64654500001</v>
      </c>
      <c r="I30" s="2076"/>
      <c r="K30" s="2076"/>
      <c r="L30" s="2076"/>
    </row>
    <row r="31" spans="1:12">
      <c r="B31" s="2794"/>
      <c r="C31" s="2071" t="s">
        <v>1242</v>
      </c>
      <c r="D31" s="2069">
        <v>14698.989408000001</v>
      </c>
      <c r="E31" s="2069">
        <f t="shared" si="0"/>
        <v>8.031466841251925</v>
      </c>
      <c r="F31" s="2070">
        <v>232346.61163700002</v>
      </c>
      <c r="G31" s="2069">
        <f t="shared" si="1"/>
        <v>38.517039649597777</v>
      </c>
      <c r="H31" s="2068">
        <v>-331336.26877400005</v>
      </c>
      <c r="I31" s="2076"/>
      <c r="K31" s="2076"/>
      <c r="L31" s="2076"/>
    </row>
    <row r="32" spans="1:12">
      <c r="B32" s="2794"/>
      <c r="C32" s="2071" t="s">
        <v>675</v>
      </c>
      <c r="D32" s="2069">
        <v>23744.899088999999</v>
      </c>
      <c r="E32" s="2069">
        <f t="shared" si="0"/>
        <v>16.082824483099671</v>
      </c>
      <c r="F32" s="2070">
        <v>373587.26042600005</v>
      </c>
      <c r="G32" s="2069">
        <f t="shared" si="1"/>
        <v>43.574023264798868</v>
      </c>
      <c r="H32" s="2068">
        <v>-681178.63011100015</v>
      </c>
      <c r="I32" s="2076"/>
      <c r="K32" s="2076"/>
      <c r="L32" s="2076"/>
    </row>
    <row r="33" spans="1:12">
      <c r="B33" s="2794"/>
      <c r="C33" s="2071" t="s">
        <v>1241</v>
      </c>
      <c r="D33" s="2069">
        <v>29281.706559999999</v>
      </c>
      <c r="E33" s="2069">
        <f t="shared" si="0"/>
        <v>11.009788770974421</v>
      </c>
      <c r="F33" s="2070">
        <v>483757.83370700007</v>
      </c>
      <c r="G33" s="2069">
        <f t="shared" si="1"/>
        <v>35.800828827908013</v>
      </c>
      <c r="H33" s="2068">
        <v>-1135654.7572580001</v>
      </c>
      <c r="I33" s="2076"/>
      <c r="K33" s="2076"/>
      <c r="L33" s="2076"/>
    </row>
    <row r="34" spans="1:12">
      <c r="B34" s="2794"/>
      <c r="C34" s="2071" t="s">
        <v>1240</v>
      </c>
      <c r="D34" s="2069">
        <v>37501.859534999996</v>
      </c>
      <c r="E34" s="2069">
        <f t="shared" si="0"/>
        <v>12.681613456876537</v>
      </c>
      <c r="F34" s="2070">
        <v>606996.59660900012</v>
      </c>
      <c r="G34" s="2069">
        <f t="shared" si="1"/>
        <v>34.248063216778711</v>
      </c>
      <c r="H34" s="2068">
        <v>-1705149.4943320001</v>
      </c>
      <c r="I34" s="2076"/>
      <c r="K34" s="2076"/>
      <c r="L34" s="2076"/>
    </row>
    <row r="35" spans="1:12">
      <c r="B35" s="2794"/>
      <c r="C35" s="2071" t="s">
        <v>1239</v>
      </c>
      <c r="D35" s="2069">
        <v>45412.419134999996</v>
      </c>
      <c r="E35" s="2069">
        <f t="shared" si="0"/>
        <v>11.508916639802084</v>
      </c>
      <c r="F35" s="2070">
        <v>723937.52233100007</v>
      </c>
      <c r="G35" s="2069">
        <f t="shared" si="1"/>
        <v>30.504888938633069</v>
      </c>
      <c r="H35" s="2068">
        <v>-2383674.5975279999</v>
      </c>
      <c r="I35" s="2076"/>
      <c r="K35" s="2076"/>
      <c r="L35" s="2076"/>
    </row>
    <row r="36" spans="1:12">
      <c r="B36" s="2794"/>
      <c r="C36" s="2071" t="s">
        <v>1238</v>
      </c>
      <c r="D36" s="2069">
        <v>53078.619134999994</v>
      </c>
      <c r="E36" s="2069">
        <f t="shared" si="0"/>
        <v>12.501250797887733</v>
      </c>
      <c r="F36" s="2070">
        <v>833268.12624100014</v>
      </c>
      <c r="G36" s="2069">
        <f t="shared" si="1"/>
        <v>26.018844950802134</v>
      </c>
      <c r="H36" s="2068">
        <v>-3163864.1046340005</v>
      </c>
      <c r="I36" s="2076"/>
      <c r="K36" s="2076"/>
      <c r="L36" s="2076"/>
    </row>
    <row r="37" spans="1:12">
      <c r="B37" s="2794"/>
      <c r="C37" s="2071" t="s">
        <v>1237</v>
      </c>
      <c r="D37" s="2069">
        <v>61224.182909999996</v>
      </c>
      <c r="E37" s="2069">
        <f t="shared" si="0"/>
        <v>15.556200605714659</v>
      </c>
      <c r="F37" s="2070">
        <v>949106.44957000017</v>
      </c>
      <c r="G37" s="2069">
        <f t="shared" si="1"/>
        <v>23.818030120488451</v>
      </c>
      <c r="H37" s="2068">
        <v>-4051746.3712940007</v>
      </c>
      <c r="I37" s="2076"/>
      <c r="K37" s="2076"/>
      <c r="L37" s="2076"/>
    </row>
    <row r="38" spans="1:12">
      <c r="B38" s="2794"/>
      <c r="C38" s="2071" t="s">
        <v>1236</v>
      </c>
      <c r="D38" s="2069">
        <v>69822.241267000005</v>
      </c>
      <c r="E38" s="2069">
        <f t="shared" si="0"/>
        <v>17.742183270908047</v>
      </c>
      <c r="F38" s="2070">
        <v>1061633.3191390003</v>
      </c>
      <c r="G38" s="2069">
        <f t="shared" si="1"/>
        <v>21.264585895183497</v>
      </c>
      <c r="H38" s="2068">
        <v>-5043557.4491660008</v>
      </c>
      <c r="I38" s="2076"/>
      <c r="K38" s="2076"/>
      <c r="L38" s="2076"/>
    </row>
    <row r="39" spans="1:12">
      <c r="B39" s="2794"/>
      <c r="C39" s="2071" t="s">
        <v>1235</v>
      </c>
      <c r="D39" s="2069">
        <v>78533.816843000008</v>
      </c>
      <c r="E39" s="2069">
        <f t="shared" si="0"/>
        <v>18.878227154117528</v>
      </c>
      <c r="F39" s="2070">
        <v>1178136.1209330002</v>
      </c>
      <c r="G39" s="2069">
        <f t="shared" si="1"/>
        <v>19.607615562186709</v>
      </c>
      <c r="H39" s="2068">
        <v>-6143159.7532560006</v>
      </c>
      <c r="I39" s="2076"/>
      <c r="K39" s="2076"/>
      <c r="L39" s="2076"/>
    </row>
    <row r="40" spans="1:12">
      <c r="B40" s="2794"/>
      <c r="C40" s="2086" t="s">
        <v>1234</v>
      </c>
      <c r="D40" s="2084">
        <v>87834.833606</v>
      </c>
      <c r="E40" s="2084">
        <f t="shared" si="0"/>
        <v>19.380667249588431</v>
      </c>
      <c r="F40" s="2085">
        <v>1299799.2963210002</v>
      </c>
      <c r="G40" s="2084">
        <f t="shared" si="1"/>
        <v>17.323931643482503</v>
      </c>
      <c r="H40" s="2083">
        <v>-7355124.2159710005</v>
      </c>
      <c r="I40" s="2076"/>
      <c r="K40" s="2076"/>
      <c r="L40" s="2076"/>
    </row>
    <row r="41" spans="1:12">
      <c r="A41" s="2082"/>
      <c r="B41" s="2795"/>
      <c r="C41" s="2081" t="s">
        <v>1233</v>
      </c>
      <c r="D41" s="2080">
        <v>97109.54062</v>
      </c>
      <c r="E41" s="2078">
        <f t="shared" si="0"/>
        <v>19.358144370321682</v>
      </c>
      <c r="F41" s="2079">
        <v>1418535.2597820002</v>
      </c>
      <c r="G41" s="2078">
        <f t="shared" si="1"/>
        <v>13.929128431982763</v>
      </c>
      <c r="H41" s="2077">
        <v>-8676549.9351330008</v>
      </c>
      <c r="I41" s="2076"/>
      <c r="K41" s="2076"/>
      <c r="L41" s="2076"/>
    </row>
    <row r="42" spans="1:12">
      <c r="B42" s="2796" t="s">
        <v>56</v>
      </c>
      <c r="C42" s="2075" t="s">
        <v>1243</v>
      </c>
      <c r="D42" s="2073">
        <v>8837.0854310000013</v>
      </c>
      <c r="E42" s="2073">
        <f t="shared" si="0"/>
        <v>27.675756014476743</v>
      </c>
      <c r="F42" s="2074">
        <v>106725.31803200001</v>
      </c>
      <c r="G42" s="2073">
        <f t="shared" si="1"/>
        <v>-11.512160825892535</v>
      </c>
      <c r="H42" s="2072">
        <v>-97888.232601000011</v>
      </c>
    </row>
    <row r="43" spans="1:12">
      <c r="B43" s="2794"/>
      <c r="C43" s="2071" t="s">
        <v>1242</v>
      </c>
      <c r="D43" s="2069">
        <v>18501.854348000001</v>
      </c>
      <c r="E43" s="2069">
        <f t="shared" si="0"/>
        <v>25.871608138789941</v>
      </c>
      <c r="F43" s="2070">
        <v>229503.69641600002</v>
      </c>
      <c r="G43" s="2069">
        <f t="shared" si="1"/>
        <v>-1.2235664643311213</v>
      </c>
      <c r="H43" s="2068">
        <v>-211001.842068</v>
      </c>
    </row>
    <row r="44" spans="1:12">
      <c r="B44" s="2794"/>
      <c r="C44" s="2071" t="s">
        <v>675</v>
      </c>
      <c r="D44" s="2069">
        <v>27166.770089999998</v>
      </c>
      <c r="E44" s="2069">
        <f t="shared" si="0"/>
        <v>14.410973018559622</v>
      </c>
      <c r="F44" s="2070">
        <v>334949.363296</v>
      </c>
      <c r="G44" s="2069">
        <f t="shared" si="1"/>
        <v>-10.342402223764648</v>
      </c>
      <c r="H44" s="2068">
        <v>-307782.59320600005</v>
      </c>
    </row>
    <row r="45" spans="1:12">
      <c r="B45" s="2794"/>
      <c r="C45" s="2071" t="s">
        <v>1241</v>
      </c>
      <c r="D45" s="2069">
        <v>36279.072230999998</v>
      </c>
      <c r="E45" s="2069">
        <f t="shared" si="0"/>
        <v>23.896714000128277</v>
      </c>
      <c r="F45" s="2070">
        <v>450298.90048600006</v>
      </c>
      <c r="G45" s="2069">
        <f t="shared" si="1"/>
        <v>-6.9164633396438688</v>
      </c>
      <c r="H45" s="2068">
        <v>-414019.82825500006</v>
      </c>
    </row>
    <row r="46" spans="1:12" ht="15.75" thickBot="1">
      <c r="B46" s="2797"/>
      <c r="C46" s="2067" t="s">
        <v>1240</v>
      </c>
      <c r="D46" s="2065">
        <v>47616.834903999996</v>
      </c>
      <c r="E46" s="2065">
        <f t="shared" si="0"/>
        <v>26.971930177381804</v>
      </c>
      <c r="F46" s="2066">
        <v>581257.11849099991</v>
      </c>
      <c r="G46" s="2065">
        <f t="shared" si="1"/>
        <v>-4.240464981483318</v>
      </c>
      <c r="H46" s="2064">
        <v>-533640.28358699998</v>
      </c>
    </row>
    <row r="47" spans="1:12" ht="15.75" thickTop="1">
      <c r="B47" s="2788" t="s">
        <v>1543</v>
      </c>
      <c r="C47" s="2788"/>
      <c r="D47" s="2788"/>
      <c r="E47" s="2788"/>
      <c r="F47" s="2788"/>
      <c r="G47" s="2788"/>
      <c r="H47" s="2788"/>
    </row>
    <row r="51" spans="1:8">
      <c r="A51" s="2063"/>
      <c r="B51" s="2063"/>
      <c r="C51" s="2063"/>
      <c r="D51" s="2063"/>
      <c r="E51" s="2063"/>
      <c r="F51" s="2024"/>
      <c r="G51" s="2063"/>
      <c r="H51" s="2063"/>
    </row>
  </sheetData>
  <mergeCells count="13">
    <mergeCell ref="B47:H47"/>
    <mergeCell ref="B1:H1"/>
    <mergeCell ref="B4:B5"/>
    <mergeCell ref="C4:C5"/>
    <mergeCell ref="D4:E4"/>
    <mergeCell ref="F4:G4"/>
    <mergeCell ref="H4:H5"/>
    <mergeCell ref="B6:B17"/>
    <mergeCell ref="B18:B29"/>
    <mergeCell ref="B30:B41"/>
    <mergeCell ref="B42:B46"/>
    <mergeCell ref="B2:H2"/>
    <mergeCell ref="B3:H3"/>
  </mergeCells>
  <printOptions horizontalCentered="1"/>
  <pageMargins left="0" right="0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SheetLayoutView="100" workbookViewId="0">
      <pane ySplit="2" topLeftCell="A3" activePane="bottomLeft" state="frozen"/>
      <selection activeCell="E9" sqref="E9"/>
      <selection pane="bottomLeft" activeCell="A3" sqref="A3:I3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04" t="s">
        <v>1556</v>
      </c>
      <c r="B1" s="2804"/>
      <c r="C1" s="2804"/>
      <c r="D1" s="2804"/>
      <c r="E1" s="2804"/>
      <c r="F1" s="2804"/>
      <c r="G1" s="2804"/>
      <c r="H1" s="2804"/>
      <c r="I1" s="2804"/>
    </row>
    <row r="2" spans="1:10" ht="18.75">
      <c r="A2" s="2798" t="s">
        <v>1555</v>
      </c>
      <c r="B2" s="2798"/>
      <c r="C2" s="2798"/>
      <c r="D2" s="2798"/>
      <c r="E2" s="2798"/>
      <c r="F2" s="2798"/>
      <c r="G2" s="2798"/>
      <c r="H2" s="2798"/>
      <c r="I2" s="2798"/>
    </row>
    <row r="3" spans="1:10" ht="16.5" thickBot="1">
      <c r="A3" s="2813" t="s">
        <v>1593</v>
      </c>
      <c r="B3" s="2813"/>
      <c r="C3" s="2813"/>
      <c r="D3" s="2813"/>
      <c r="E3" s="2813"/>
      <c r="F3" s="2813"/>
      <c r="G3" s="2813"/>
      <c r="H3" s="2813"/>
      <c r="I3" s="2813"/>
    </row>
    <row r="4" spans="1:10" s="2057" customFormat="1" ht="15.75" thickTop="1">
      <c r="A4" s="2800" t="s">
        <v>1419</v>
      </c>
      <c r="B4" s="2816" t="s">
        <v>1554</v>
      </c>
      <c r="C4" s="2816" t="s">
        <v>1553</v>
      </c>
      <c r="D4" s="2816" t="s">
        <v>1341</v>
      </c>
      <c r="E4" s="2816" t="s">
        <v>1552</v>
      </c>
      <c r="F4" s="2816" t="s">
        <v>1324</v>
      </c>
      <c r="G4" s="2816"/>
      <c r="H4" s="2816" t="s">
        <v>1551</v>
      </c>
      <c r="I4" s="2814" t="s">
        <v>1550</v>
      </c>
      <c r="J4"/>
    </row>
    <row r="5" spans="1:10" s="2057" customFormat="1" ht="42.75">
      <c r="A5" s="2817"/>
      <c r="B5" s="2818"/>
      <c r="C5" s="2818"/>
      <c r="D5" s="2818"/>
      <c r="E5" s="2818"/>
      <c r="F5" s="2096" t="s">
        <v>2</v>
      </c>
      <c r="G5" s="2096" t="s">
        <v>1549</v>
      </c>
      <c r="H5" s="2818"/>
      <c r="I5" s="2815"/>
      <c r="J5"/>
    </row>
    <row r="6" spans="1:10">
      <c r="A6" s="2796" t="s">
        <v>143</v>
      </c>
      <c r="B6" s="2102" t="s">
        <v>1243</v>
      </c>
      <c r="C6" s="2112">
        <v>-2315.2593572907354</v>
      </c>
      <c r="D6" s="2112">
        <v>-61585.96818663981</v>
      </c>
      <c r="E6" s="2112">
        <v>-3209.9787642016827</v>
      </c>
      <c r="F6" s="2112">
        <v>51940.195430542029</v>
      </c>
      <c r="G6" s="2073">
        <v>-2.5007406639422514</v>
      </c>
      <c r="H6" s="2112">
        <v>1233.2069999999999</v>
      </c>
      <c r="I6" s="2111">
        <v>-2111.4400000000082</v>
      </c>
    </row>
    <row r="7" spans="1:10">
      <c r="A7" s="2794"/>
      <c r="B7" s="2101" t="s">
        <v>1242</v>
      </c>
      <c r="C7" s="2110">
        <v>-11116.381814462555</v>
      </c>
      <c r="D7" s="2110">
        <v>-131661.92973273239</v>
      </c>
      <c r="E7" s="2110">
        <v>-5314.7781990221611</v>
      </c>
      <c r="F7" s="2110">
        <v>114739.77702329913</v>
      </c>
      <c r="G7" s="2069">
        <v>6.5677367020399098</v>
      </c>
      <c r="H7" s="2110">
        <v>2193.337</v>
      </c>
      <c r="I7" s="2109">
        <v>-3497.2000000000353</v>
      </c>
    </row>
    <row r="8" spans="1:10">
      <c r="A8" s="2794"/>
      <c r="B8" s="2101" t="s">
        <v>675</v>
      </c>
      <c r="C8" s="2110">
        <v>-1974.5554188921815</v>
      </c>
      <c r="D8" s="2110">
        <v>-195649.16813926279</v>
      </c>
      <c r="E8" s="2110">
        <v>-2401.5327664531706</v>
      </c>
      <c r="F8" s="2110">
        <v>171796.87120966386</v>
      </c>
      <c r="G8" s="2069">
        <v>3.2302221350921592</v>
      </c>
      <c r="H8" s="2110">
        <v>5020.91</v>
      </c>
      <c r="I8" s="2109">
        <v>19695.419999999944</v>
      </c>
    </row>
    <row r="9" spans="1:10">
      <c r="A9" s="2794"/>
      <c r="B9" s="2101" t="s">
        <v>1241</v>
      </c>
      <c r="C9" s="2110">
        <v>1858.1977170610044</v>
      </c>
      <c r="D9" s="2110">
        <v>-268342.24414765352</v>
      </c>
      <c r="E9" s="2110">
        <v>1090.7430938449688</v>
      </c>
      <c r="F9" s="2110">
        <v>232137.78040203292</v>
      </c>
      <c r="G9" s="2069">
        <v>7.7766115933313467</v>
      </c>
      <c r="H9" s="2110">
        <v>5710.741</v>
      </c>
      <c r="I9" s="2109">
        <v>21977.259999999995</v>
      </c>
    </row>
    <row r="10" spans="1:10">
      <c r="A10" s="2794"/>
      <c r="B10" s="2101" t="s">
        <v>1240</v>
      </c>
      <c r="C10" s="2110">
        <v>3485.9658238825505</v>
      </c>
      <c r="D10" s="2110">
        <v>-341407.16889575805</v>
      </c>
      <c r="E10" s="2110">
        <v>3593.0914362064141</v>
      </c>
      <c r="F10" s="2110">
        <v>287664.17140263785</v>
      </c>
      <c r="G10" s="2069">
        <v>6.0039427185485543</v>
      </c>
      <c r="H10" s="2110">
        <v>6838.0779999999995</v>
      </c>
      <c r="I10" s="2109">
        <v>28779.329999999973</v>
      </c>
    </row>
    <row r="11" spans="1:10">
      <c r="A11" s="2794"/>
      <c r="B11" s="2101" t="s">
        <v>1239</v>
      </c>
      <c r="C11" s="2110">
        <v>-1078.5637366355513</v>
      </c>
      <c r="D11" s="2110">
        <v>-416851.66007222672</v>
      </c>
      <c r="E11" s="2110">
        <v>4285.2454684600052</v>
      </c>
      <c r="F11" s="2110">
        <v>342233.46462058183</v>
      </c>
      <c r="G11" s="2069">
        <v>5.7279561993502561</v>
      </c>
      <c r="H11" s="2110">
        <v>7393.1219999999994</v>
      </c>
      <c r="I11" s="2109">
        <v>44998.810000000012</v>
      </c>
    </row>
    <row r="12" spans="1:10">
      <c r="A12" s="2794"/>
      <c r="B12" s="2101" t="s">
        <v>1238</v>
      </c>
      <c r="C12" s="2110">
        <v>-10657.172930667468</v>
      </c>
      <c r="D12" s="2110">
        <v>-501371.32974980655</v>
      </c>
      <c r="E12" s="2110">
        <v>4585.3050184969543</v>
      </c>
      <c r="F12" s="2110">
        <v>394567.09979330411</v>
      </c>
      <c r="G12" s="2069">
        <v>5.1741969052068821</v>
      </c>
      <c r="H12" s="2110">
        <v>7600.0259999999998</v>
      </c>
      <c r="I12" s="2109">
        <v>36947.459999999948</v>
      </c>
    </row>
    <row r="13" spans="1:10">
      <c r="A13" s="2794"/>
      <c r="B13" s="2101" t="s">
        <v>1237</v>
      </c>
      <c r="C13" s="2110">
        <v>-6306.9307570507517</v>
      </c>
      <c r="D13" s="2110">
        <v>-566185.35754425905</v>
      </c>
      <c r="E13" s="2110">
        <v>3728.9688407823778</v>
      </c>
      <c r="F13" s="2110">
        <v>449991.58091562742</v>
      </c>
      <c r="G13" s="2069">
        <v>5.2924683860766635</v>
      </c>
      <c r="H13" s="2110">
        <v>8353.98</v>
      </c>
      <c r="I13" s="2109">
        <v>50055.609999999993</v>
      </c>
    </row>
    <row r="14" spans="1:10">
      <c r="A14" s="2794"/>
      <c r="B14" s="2101" t="s">
        <v>1236</v>
      </c>
      <c r="C14" s="2110">
        <v>-10335.489942339365</v>
      </c>
      <c r="D14" s="2110">
        <v>-655189.87568075943</v>
      </c>
      <c r="E14" s="2110">
        <v>6422.1624525296647</v>
      </c>
      <c r="F14" s="2110">
        <v>511931.52801913524</v>
      </c>
      <c r="G14" s="2069">
        <v>6.2791625367195163</v>
      </c>
      <c r="H14" s="2110">
        <v>11069.053</v>
      </c>
      <c r="I14" s="2109">
        <v>50638.059999999939</v>
      </c>
    </row>
    <row r="15" spans="1:10">
      <c r="A15" s="2794"/>
      <c r="B15" s="2101" t="s">
        <v>1235</v>
      </c>
      <c r="C15" s="2110">
        <v>-7565.030522427056</v>
      </c>
      <c r="D15" s="2110">
        <v>-730514.41133907181</v>
      </c>
      <c r="E15" s="2110">
        <v>7764.478823718222</v>
      </c>
      <c r="F15" s="2110">
        <v>566971.84008661122</v>
      </c>
      <c r="G15" s="2069">
        <v>5.2142933918451337</v>
      </c>
      <c r="H15" s="2110">
        <v>11607.731</v>
      </c>
      <c r="I15" s="2109">
        <v>53841.61</v>
      </c>
    </row>
    <row r="16" spans="1:10">
      <c r="A16" s="2794"/>
      <c r="B16" s="2106" t="s">
        <v>1234</v>
      </c>
      <c r="C16" s="2108">
        <v>-1722.2779064718634</v>
      </c>
      <c r="D16" s="2108">
        <v>-809526.16276378394</v>
      </c>
      <c r="E16" s="2108">
        <v>6008.3330603680988</v>
      </c>
      <c r="F16" s="2108">
        <v>633419.73226518265</v>
      </c>
      <c r="G16" s="2084">
        <v>5.7549913607479519</v>
      </c>
      <c r="H16" s="2108">
        <v>12270.48</v>
      </c>
      <c r="I16" s="2107">
        <v>74264.260000000009</v>
      </c>
    </row>
    <row r="17" spans="1:9">
      <c r="A17" s="2795"/>
      <c r="B17" s="2105" t="s">
        <v>1233</v>
      </c>
      <c r="C17" s="2104">
        <v>-10130.609031744534</v>
      </c>
      <c r="D17" s="2104">
        <v>-895818.27083488437</v>
      </c>
      <c r="E17" s="2104">
        <v>2891.333075273993</v>
      </c>
      <c r="F17" s="2104">
        <v>695452.39585422631</v>
      </c>
      <c r="G17" s="2078">
        <v>4.5692213326405353</v>
      </c>
      <c r="H17" s="2104">
        <v>13503.939999999999</v>
      </c>
      <c r="I17" s="2103">
        <v>82154.719999999943</v>
      </c>
    </row>
    <row r="18" spans="1:9">
      <c r="A18" s="2796" t="s">
        <v>45</v>
      </c>
      <c r="B18" s="2102" t="s">
        <v>1243</v>
      </c>
      <c r="C18" s="2112">
        <v>-5982.0573334691653</v>
      </c>
      <c r="D18" s="2112">
        <v>-69190.363328178719</v>
      </c>
      <c r="E18" s="2112">
        <v>-2335.4143447941374</v>
      </c>
      <c r="F18" s="2112">
        <v>55552.818990492262</v>
      </c>
      <c r="G18" s="2073">
        <v>6.9553522662063898</v>
      </c>
      <c r="H18" s="2112">
        <v>4605.5389999999998</v>
      </c>
      <c r="I18" s="2111">
        <v>-3286.4400000000387</v>
      </c>
    </row>
    <row r="19" spans="1:9">
      <c r="A19" s="2794"/>
      <c r="B19" s="2101" t="s">
        <v>1242</v>
      </c>
      <c r="C19" s="2110">
        <v>-19735.265651982903</v>
      </c>
      <c r="D19" s="2110">
        <v>-148835.49275575718</v>
      </c>
      <c r="E19" s="2110">
        <v>-6700.8979040640106</v>
      </c>
      <c r="F19" s="2110">
        <v>115551.71009822453</v>
      </c>
      <c r="G19" s="2069">
        <v>0.70762999196044174</v>
      </c>
      <c r="H19" s="2110">
        <v>5103.9650000000001</v>
      </c>
      <c r="I19" s="2109">
        <v>-5873.8399999999674</v>
      </c>
    </row>
    <row r="20" spans="1:9">
      <c r="A20" s="2794"/>
      <c r="B20" s="2101" t="s">
        <v>675</v>
      </c>
      <c r="C20" s="2110">
        <v>-25522.932125530337</v>
      </c>
      <c r="D20" s="2110">
        <v>-233408.28386576672</v>
      </c>
      <c r="E20" s="2110">
        <v>-6133.1787491136456</v>
      </c>
      <c r="F20" s="2110">
        <v>176323.72447282408</v>
      </c>
      <c r="G20" s="2069">
        <v>2.6350033218215971</v>
      </c>
      <c r="H20" s="2110">
        <v>6069.1809999999996</v>
      </c>
      <c r="I20" s="2109">
        <v>4273.980000000025</v>
      </c>
    </row>
    <row r="21" spans="1:9">
      <c r="A21" s="2794"/>
      <c r="B21" s="2101" t="s">
        <v>1241</v>
      </c>
      <c r="C21" s="2110">
        <v>-48981.29207395867</v>
      </c>
      <c r="D21" s="2110">
        <v>-321306.71991733147</v>
      </c>
      <c r="E21" s="2110">
        <v>-3009.3800059910682</v>
      </c>
      <c r="F21" s="2110">
        <v>228949.71812943125</v>
      </c>
      <c r="G21" s="2069">
        <v>-1.3733491666373125</v>
      </c>
      <c r="H21" s="2110">
        <v>10165.281999999999</v>
      </c>
      <c r="I21" s="2109">
        <v>2399.5699999999342</v>
      </c>
    </row>
    <row r="22" spans="1:9">
      <c r="A22" s="2794"/>
      <c r="B22" s="2101" t="s">
        <v>1240</v>
      </c>
      <c r="C22" s="2110">
        <v>-64114.67377928202</v>
      </c>
      <c r="D22" s="2110">
        <v>-406613.10529501364</v>
      </c>
      <c r="E22" s="2110">
        <v>-4540.2185011751699</v>
      </c>
      <c r="F22" s="2110">
        <v>285480.70672293782</v>
      </c>
      <c r="G22" s="2069">
        <v>-0.75903254446097812</v>
      </c>
      <c r="H22" s="2110">
        <v>11123.351999999999</v>
      </c>
      <c r="I22" s="2109">
        <v>-5477.349999999984</v>
      </c>
    </row>
    <row r="23" spans="1:9">
      <c r="A23" s="2794"/>
      <c r="B23" s="2101" t="s">
        <v>1239</v>
      </c>
      <c r="C23" s="2110">
        <v>-97783.457488555898</v>
      </c>
      <c r="D23" s="2110">
        <v>-498806.57544795267</v>
      </c>
      <c r="E23" s="2110">
        <v>-1417.7405290758688</v>
      </c>
      <c r="F23" s="2110">
        <v>340543.4731385489</v>
      </c>
      <c r="G23" s="2069">
        <v>-0.49381245750077152</v>
      </c>
      <c r="H23" s="2110">
        <v>14334.936999999998</v>
      </c>
      <c r="I23" s="2109">
        <v>-6664.4899999999907</v>
      </c>
    </row>
    <row r="24" spans="1:9">
      <c r="A24" s="2794"/>
      <c r="B24" s="2101" t="s">
        <v>1238</v>
      </c>
      <c r="C24" s="2110">
        <v>-142094.30205313794</v>
      </c>
      <c r="D24" s="2110">
        <v>-596927.62631189357</v>
      </c>
      <c r="E24" s="2110">
        <v>-2962.5641389783341</v>
      </c>
      <c r="F24" s="2110">
        <v>401349.033517932</v>
      </c>
      <c r="G24" s="2069">
        <v>1.7188289971922739</v>
      </c>
      <c r="H24" s="2110">
        <v>14341.039999999997</v>
      </c>
      <c r="I24" s="2109">
        <v>-18275.610000000022</v>
      </c>
    </row>
    <row r="25" spans="1:9">
      <c r="A25" s="2794"/>
      <c r="B25" s="2101" t="s">
        <v>1237</v>
      </c>
      <c r="C25" s="2110">
        <v>-154990.77236242723</v>
      </c>
      <c r="D25" s="2110">
        <v>-695144.64874731493</v>
      </c>
      <c r="E25" s="2110">
        <v>-2451.6853086449628</v>
      </c>
      <c r="F25" s="2110">
        <v>471855.43143093213</v>
      </c>
      <c r="G25" s="2069">
        <v>4.8587243500904851</v>
      </c>
      <c r="H25" s="2110">
        <v>14244.223999999997</v>
      </c>
      <c r="I25" s="2109">
        <v>-24729.900000000023</v>
      </c>
    </row>
    <row r="26" spans="1:9">
      <c r="A26" s="2794"/>
      <c r="B26" s="2101" t="s">
        <v>1236</v>
      </c>
      <c r="C26" s="2110">
        <v>-172674.04625451704</v>
      </c>
      <c r="D26" s="2110">
        <v>-795626.19980135409</v>
      </c>
      <c r="E26" s="2110">
        <v>-2931.0965330641993</v>
      </c>
      <c r="F26" s="2110">
        <v>540376.91450879152</v>
      </c>
      <c r="G26" s="2069">
        <v>5.5564826412865598</v>
      </c>
      <c r="H26" s="2110">
        <v>14405.336999999996</v>
      </c>
      <c r="I26" s="2109">
        <v>-14602.400000000038</v>
      </c>
    </row>
    <row r="27" spans="1:9">
      <c r="A27" s="2794"/>
      <c r="B27" s="2101" t="s">
        <v>1235</v>
      </c>
      <c r="C27" s="2110">
        <v>-192051.692061548</v>
      </c>
      <c r="D27" s="2110">
        <v>-896576.96230538725</v>
      </c>
      <c r="E27" s="2110">
        <v>-402.4167637422579</v>
      </c>
      <c r="F27" s="2110">
        <v>606680.00475067075</v>
      </c>
      <c r="G27" s="2069">
        <v>7.0035514740897309</v>
      </c>
      <c r="H27" s="2110">
        <v>15510.412999999995</v>
      </c>
      <c r="I27" s="2109">
        <v>-18932.269999999975</v>
      </c>
    </row>
    <row r="28" spans="1:9">
      <c r="A28" s="2794"/>
      <c r="B28" s="2106" t="s">
        <v>1234</v>
      </c>
      <c r="C28" s="2108">
        <v>-210242.33263648278</v>
      </c>
      <c r="D28" s="2108">
        <v>-1008100.8855044518</v>
      </c>
      <c r="E28" s="2108">
        <v>1443.4413350048198</v>
      </c>
      <c r="F28" s="2108">
        <v>679731.01968370646</v>
      </c>
      <c r="G28" s="2084">
        <v>7.311311135336636</v>
      </c>
      <c r="H28" s="2108">
        <v>15876.407999999994</v>
      </c>
      <c r="I28" s="2107">
        <v>-4336.5999999999767</v>
      </c>
    </row>
    <row r="29" spans="1:9">
      <c r="A29" s="2795"/>
      <c r="B29" s="2105" t="s">
        <v>1233</v>
      </c>
      <c r="C29" s="2104">
        <v>-246248.09563576552</v>
      </c>
      <c r="D29" s="2104">
        <v>-1135456.9104514192</v>
      </c>
      <c r="E29" s="2104">
        <v>1922.9266002975201</v>
      </c>
      <c r="F29" s="2104">
        <v>755058.58393590862</v>
      </c>
      <c r="G29" s="2078">
        <v>8.5708509219337508</v>
      </c>
      <c r="H29" s="2104">
        <v>17512.820999999996</v>
      </c>
      <c r="I29" s="2103">
        <v>960.19000000003143</v>
      </c>
    </row>
    <row r="30" spans="1:9">
      <c r="A30" s="2796" t="s">
        <v>44</v>
      </c>
      <c r="B30" s="2102" t="s">
        <v>1243</v>
      </c>
      <c r="C30" s="2073">
        <v>-25376.83697432913</v>
      </c>
      <c r="D30" s="2073">
        <v>-110856.05775681368</v>
      </c>
      <c r="E30" s="2073">
        <v>-3226.8847735421186</v>
      </c>
      <c r="F30" s="2073">
        <v>73954.194243408827</v>
      </c>
      <c r="G30" s="2073">
        <v>33.124107088185603</v>
      </c>
      <c r="H30" s="2073">
        <v>295.72699999999998</v>
      </c>
      <c r="I30" s="2093">
        <v>-24773.980000000072</v>
      </c>
    </row>
    <row r="31" spans="1:9">
      <c r="A31" s="2794"/>
      <c r="B31" s="2101" t="s">
        <v>1242</v>
      </c>
      <c r="C31" s="2069">
        <v>-35561.634842256128</v>
      </c>
      <c r="D31" s="2069">
        <v>-213275.42601917079</v>
      </c>
      <c r="E31" s="2069">
        <v>-11020.41279969714</v>
      </c>
      <c r="F31" s="2069">
        <v>154201.87417424697</v>
      </c>
      <c r="G31" s="2069">
        <v>33.448370468224084</v>
      </c>
      <c r="H31" s="2069">
        <v>1232.0900000000001</v>
      </c>
      <c r="I31" s="2091">
        <v>-25446.799999999999</v>
      </c>
    </row>
    <row r="32" spans="1:9">
      <c r="A32" s="2794"/>
      <c r="B32" s="2101" t="s">
        <v>675</v>
      </c>
      <c r="C32" s="2069">
        <v>-81955.801759665803</v>
      </c>
      <c r="D32" s="2069">
        <v>-338518.08240327996</v>
      </c>
      <c r="E32" s="2069">
        <v>-19810.434565943986</v>
      </c>
      <c r="F32" s="2069">
        <v>242171.6708887881</v>
      </c>
      <c r="G32" s="2069">
        <v>37.344915786481614</v>
      </c>
      <c r="H32" s="2069">
        <v>1543.242</v>
      </c>
      <c r="I32" s="2091">
        <v>-35417.800000000068</v>
      </c>
    </row>
    <row r="33" spans="1:9">
      <c r="A33" s="2794"/>
      <c r="B33" s="2101" t="s">
        <v>1241</v>
      </c>
      <c r="C33" s="2069">
        <v>-88639.162684042065</v>
      </c>
      <c r="D33" s="2069">
        <v>-438728.37719045545</v>
      </c>
      <c r="E33" s="2069">
        <v>-13163.802194985459</v>
      </c>
      <c r="F33" s="2069">
        <v>312258.88571769884</v>
      </c>
      <c r="G33" s="2069">
        <v>36.387538831199059</v>
      </c>
      <c r="H33" s="2069">
        <v>4946.0450000000001</v>
      </c>
      <c r="I33" s="2091">
        <v>-57331.679999999986</v>
      </c>
    </row>
    <row r="34" spans="1:9">
      <c r="A34" s="2794"/>
      <c r="B34" s="2101" t="s">
        <v>1240</v>
      </c>
      <c r="C34" s="2069">
        <v>-119333.5</v>
      </c>
      <c r="D34" s="2069">
        <v>-550316</v>
      </c>
      <c r="E34" s="2069">
        <v>-8494.9</v>
      </c>
      <c r="F34" s="2069">
        <v>376591</v>
      </c>
      <c r="G34" s="2069">
        <v>31.9146937538885</v>
      </c>
      <c r="H34" s="2069">
        <v>6782.9</v>
      </c>
      <c r="I34" s="2091">
        <v>-85324.2</v>
      </c>
    </row>
    <row r="35" spans="1:9">
      <c r="A35" s="2794"/>
      <c r="B35" s="2101" t="s">
        <v>1239</v>
      </c>
      <c r="C35" s="2069">
        <v>-152155.5539218075</v>
      </c>
      <c r="D35" s="2069">
        <v>-658695.83452113066</v>
      </c>
      <c r="E35" s="2069">
        <v>-9446.8924086634579</v>
      </c>
      <c r="F35" s="2069">
        <v>443364.3301471161</v>
      </c>
      <c r="G35" s="2069">
        <v>30.193166253030757</v>
      </c>
      <c r="H35" s="2069">
        <v>4362.5099999999993</v>
      </c>
      <c r="I35" s="2091">
        <v>-63677</v>
      </c>
    </row>
    <row r="36" spans="1:9">
      <c r="A36" s="2794"/>
      <c r="B36" s="2101" t="s">
        <v>1238</v>
      </c>
      <c r="C36" s="2069">
        <v>-166242.62712458835</v>
      </c>
      <c r="D36" s="2069">
        <v>-757251.27322394808</v>
      </c>
      <c r="E36" s="2069">
        <v>-10781.136639283781</v>
      </c>
      <c r="F36" s="2069">
        <v>515554.81886707159</v>
      </c>
      <c r="G36" s="2069">
        <v>28.455477853801025</v>
      </c>
      <c r="H36" s="2069">
        <v>5149.9199999999992</v>
      </c>
      <c r="I36" s="2091">
        <v>-49323.900000000016</v>
      </c>
    </row>
    <row r="37" spans="1:9">
      <c r="A37" s="2794"/>
      <c r="B37" s="2101" t="s">
        <v>1237</v>
      </c>
      <c r="C37" s="2069">
        <v>-191124.98375947319</v>
      </c>
      <c r="D37" s="2069">
        <v>-861887.32671576552</v>
      </c>
      <c r="E37" s="2069">
        <v>-12302.664605016442</v>
      </c>
      <c r="F37" s="2069">
        <v>582191.37647729088</v>
      </c>
      <c r="G37" s="2069">
        <v>23.383421636529189</v>
      </c>
      <c r="H37" s="2069">
        <v>6662.6259999999993</v>
      </c>
      <c r="I37" s="2091">
        <v>-58985.460000000065</v>
      </c>
    </row>
    <row r="38" spans="1:9">
      <c r="A38" s="2794"/>
      <c r="B38" s="2101" t="s">
        <v>1236</v>
      </c>
      <c r="C38" s="2069">
        <v>-204431.6353238764</v>
      </c>
      <c r="D38" s="2069">
        <v>-963917.22521758277</v>
      </c>
      <c r="E38" s="2069">
        <v>-10914.260713368341</v>
      </c>
      <c r="F38" s="2069">
        <v>653188.01620875765</v>
      </c>
      <c r="G38" s="2069">
        <v>20.876373263005256</v>
      </c>
      <c r="H38" s="2069">
        <v>7100.2709999999997</v>
      </c>
      <c r="I38" s="2091">
        <v>-64678.31</v>
      </c>
    </row>
    <row r="39" spans="1:9">
      <c r="A39" s="2794"/>
      <c r="B39" s="2101" t="s">
        <v>1235</v>
      </c>
      <c r="C39" s="2069">
        <v>-221399.11792106426</v>
      </c>
      <c r="D39" s="2069">
        <v>-1069365.9399781332</v>
      </c>
      <c r="E39" s="2069">
        <v>-9457.0311080474348</v>
      </c>
      <c r="F39" s="2069">
        <v>725296.95308297919</v>
      </c>
      <c r="G39" s="2069">
        <v>19.551814367288539</v>
      </c>
      <c r="H39" s="2069">
        <v>9473.1569999999992</v>
      </c>
      <c r="I39" s="2091">
        <v>-68204.837899320803</v>
      </c>
    </row>
    <row r="40" spans="1:9">
      <c r="A40" s="2794"/>
      <c r="B40" s="2106" t="s">
        <v>1234</v>
      </c>
      <c r="C40" s="2084">
        <v>-248718.23695721565</v>
      </c>
      <c r="D40" s="2084">
        <v>-1178483.9957311628</v>
      </c>
      <c r="E40" s="2084">
        <v>-10561.300455786331</v>
      </c>
      <c r="F40" s="2084">
        <v>799016.5351054793</v>
      </c>
      <c r="G40" s="2084">
        <v>17.548929203978211</v>
      </c>
      <c r="H40" s="2084">
        <v>11808.457</v>
      </c>
      <c r="I40" s="2089">
        <v>-90827.800000000105</v>
      </c>
    </row>
    <row r="41" spans="1:9">
      <c r="A41" s="2795"/>
      <c r="B41" s="2105" t="s">
        <v>1233</v>
      </c>
      <c r="C41" s="2104">
        <v>-265365.88605619274</v>
      </c>
      <c r="D41" s="2104">
        <v>-1283620.8186223039</v>
      </c>
      <c r="E41" s="2104">
        <v>-16515.996202047339</v>
      </c>
      <c r="F41" s="2104">
        <v>879271.32214567892</v>
      </c>
      <c r="G41" s="2078">
        <v>16.450741816917585</v>
      </c>
      <c r="H41" s="2104">
        <v>13068.766000000001</v>
      </c>
      <c r="I41" s="2103">
        <v>-67400.500000000029</v>
      </c>
    </row>
    <row r="42" spans="1:9">
      <c r="A42" s="2796" t="s">
        <v>56</v>
      </c>
      <c r="B42" s="2102" t="s">
        <v>1243</v>
      </c>
      <c r="C42" s="2073">
        <v>-9373.3747525234357</v>
      </c>
      <c r="D42" s="2073">
        <v>-94446.971281323014</v>
      </c>
      <c r="E42" s="2073">
        <v>-3118.0100846428504</v>
      </c>
      <c r="F42" s="2073">
        <v>75401.47187661966</v>
      </c>
      <c r="G42" s="2073">
        <v>1.9569919570042802</v>
      </c>
      <c r="H42" s="2073">
        <v>1441.3969999999999</v>
      </c>
      <c r="I42" s="2093">
        <v>6045.1558072944172</v>
      </c>
    </row>
    <row r="43" spans="1:9">
      <c r="A43" s="2794"/>
      <c r="B43" s="2101" t="s">
        <v>1242</v>
      </c>
      <c r="C43" s="2069">
        <v>-21792.620108434654</v>
      </c>
      <c r="D43" s="2069">
        <v>-204102.00602662735</v>
      </c>
      <c r="E43" s="2069">
        <v>-5062.3564535275382</v>
      </c>
      <c r="F43" s="2069">
        <v>153732.69691022066</v>
      </c>
      <c r="G43" s="2069">
        <v>-0.30426171312038736</v>
      </c>
      <c r="H43" s="2069">
        <v>1980.7330000000002</v>
      </c>
      <c r="I43" s="2091">
        <v>8830.9899999998743</v>
      </c>
    </row>
    <row r="44" spans="1:9">
      <c r="A44" s="2794"/>
      <c r="B44" s="2101" t="s">
        <v>675</v>
      </c>
      <c r="C44" s="2069">
        <v>-27179.332651859426</v>
      </c>
      <c r="D44" s="2069">
        <v>-301434.90797048708</v>
      </c>
      <c r="E44" s="2069">
        <v>-6272.103374268796</v>
      </c>
      <c r="F44" s="2069">
        <v>230243.24563113204</v>
      </c>
      <c r="G44" s="2069">
        <v>-4.9256071999990105</v>
      </c>
      <c r="H44" s="2069">
        <v>3992.3110000000001</v>
      </c>
      <c r="I44" s="2091">
        <v>14428.119999999879</v>
      </c>
    </row>
    <row r="45" spans="1:9">
      <c r="A45" s="2794"/>
      <c r="B45" s="2101" t="s">
        <v>1241</v>
      </c>
      <c r="C45" s="2069">
        <v>-37297.228829272644</v>
      </c>
      <c r="D45" s="2069">
        <v>-402964.52568656451</v>
      </c>
      <c r="E45" s="2069">
        <v>-2710.4061150821635</v>
      </c>
      <c r="F45" s="2069">
        <v>304965.53342284763</v>
      </c>
      <c r="G45" s="2069">
        <v>-2.3356748609693203</v>
      </c>
      <c r="H45" s="2069">
        <v>4920.8620000000001</v>
      </c>
      <c r="I45" s="2091">
        <v>27285.3</v>
      </c>
    </row>
    <row r="46" spans="1:9" ht="15.75" thickBot="1">
      <c r="A46" s="2797"/>
      <c r="B46" s="2100" t="s">
        <v>1240</v>
      </c>
      <c r="C46" s="2065">
        <v>-70314.954398274102</v>
      </c>
      <c r="D46" s="2065">
        <v>-519608.30273047683</v>
      </c>
      <c r="E46" s="2065">
        <v>-3776.942058250781</v>
      </c>
      <c r="F46" s="2065">
        <v>376985.21974703699</v>
      </c>
      <c r="G46" s="2065">
        <v>0.10468113869874388</v>
      </c>
      <c r="H46" s="2065">
        <v>6566.4639999999999</v>
      </c>
      <c r="I46" s="2099">
        <v>23297.089999999898</v>
      </c>
    </row>
    <row r="47" spans="1:9" ht="15.75" thickTop="1"/>
  </sheetData>
  <mergeCells count="15">
    <mergeCell ref="A6:A17"/>
    <mergeCell ref="A18:A29"/>
    <mergeCell ref="A30:A41"/>
    <mergeCell ref="A42:A46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view="pageBreakPreview" zoomScaleSheetLayoutView="100" workbookViewId="0">
      <pane ySplit="5" topLeftCell="A6" activePane="bottomLeft" state="frozen"/>
      <selection activeCell="E9" sqref="E9"/>
      <selection pane="bottomLeft" activeCell="B3" sqref="B3:F3"/>
    </sheetView>
  </sheetViews>
  <sheetFormatPr defaultRowHeight="15"/>
  <cols>
    <col min="1" max="1" width="3.5703125" style="492" customWidth="1"/>
    <col min="2" max="2" width="9.28515625" style="492" customWidth="1"/>
    <col min="3" max="3" width="13" style="492" customWidth="1"/>
    <col min="4" max="4" width="15.28515625" style="492" customWidth="1"/>
    <col min="5" max="5" width="13.42578125" style="492" bestFit="1" customWidth="1"/>
    <col min="6" max="6" width="13.42578125" style="492" customWidth="1"/>
    <col min="7" max="7" width="0.140625" style="2113" customWidth="1"/>
    <col min="8" max="8" width="12.5703125" style="492" hidden="1" customWidth="1"/>
    <col min="9" max="9" width="9.140625" style="492" hidden="1" customWidth="1"/>
    <col min="10" max="16384" width="9.140625" style="492"/>
  </cols>
  <sheetData>
    <row r="1" spans="2:9" ht="18.75">
      <c r="B1" s="2804" t="s">
        <v>1562</v>
      </c>
      <c r="C1" s="2804"/>
      <c r="D1" s="2804"/>
      <c r="E1" s="2804"/>
      <c r="F1" s="2804"/>
      <c r="G1" s="2120"/>
      <c r="H1" s="2"/>
      <c r="I1" s="2"/>
    </row>
    <row r="2" spans="2:9" ht="18.75">
      <c r="B2" s="2804" t="s">
        <v>1561</v>
      </c>
      <c r="C2" s="2804"/>
      <c r="D2" s="2804"/>
      <c r="E2" s="2804"/>
      <c r="F2" s="2804"/>
      <c r="G2" s="2804"/>
      <c r="H2" s="2804"/>
      <c r="I2" s="2804"/>
    </row>
    <row r="3" spans="2:9" ht="16.5" thickBot="1">
      <c r="B3" s="2813" t="s">
        <v>1594</v>
      </c>
      <c r="C3" s="2813"/>
      <c r="D3" s="2813"/>
      <c r="E3" s="2813"/>
      <c r="F3" s="2813"/>
    </row>
    <row r="4" spans="2:9" ht="27.75" customHeight="1" thickTop="1">
      <c r="B4" s="2819" t="s">
        <v>1419</v>
      </c>
      <c r="C4" s="2821" t="s">
        <v>1229</v>
      </c>
      <c r="D4" s="2821" t="s">
        <v>1560</v>
      </c>
      <c r="E4" s="2823" t="s">
        <v>1559</v>
      </c>
      <c r="F4" s="2824"/>
    </row>
    <row r="5" spans="2:9" s="2057" customFormat="1" ht="36" customHeight="1">
      <c r="B5" s="2820"/>
      <c r="C5" s="2822"/>
      <c r="D5" s="2822"/>
      <c r="E5" s="2119" t="s">
        <v>1377</v>
      </c>
      <c r="F5" s="2118" t="s">
        <v>1558</v>
      </c>
      <c r="G5" s="2117"/>
      <c r="H5" s="2117"/>
    </row>
    <row r="6" spans="2:9">
      <c r="B6" s="2796" t="s">
        <v>143</v>
      </c>
      <c r="C6" s="2101" t="s">
        <v>1243</v>
      </c>
      <c r="D6" s="2069">
        <v>1041.9670567600333</v>
      </c>
      <c r="E6" s="2069">
        <v>15.06492518278775</v>
      </c>
      <c r="F6" s="2091">
        <v>12.717709870329365</v>
      </c>
    </row>
    <row r="7" spans="2:9">
      <c r="B7" s="2794"/>
      <c r="C7" s="2101" t="s">
        <v>1242</v>
      </c>
      <c r="D7" s="2069">
        <v>1032.7036000000001</v>
      </c>
      <c r="E7" s="2069">
        <v>14.143485966128065</v>
      </c>
      <c r="F7" s="2091">
        <v>12.012749033644187</v>
      </c>
    </row>
    <row r="8" spans="2:9">
      <c r="B8" s="2794"/>
      <c r="C8" s="2101" t="s">
        <v>675</v>
      </c>
      <c r="D8" s="2069">
        <v>1054.6091550086007</v>
      </c>
      <c r="E8" s="2069">
        <v>14.626797370480839</v>
      </c>
      <c r="F8" s="2091">
        <v>12.497145980573077</v>
      </c>
    </row>
    <row r="9" spans="2:9">
      <c r="B9" s="2794"/>
      <c r="C9" s="2101" t="s">
        <v>1241</v>
      </c>
      <c r="D9" s="2069">
        <v>1061.2766998164675</v>
      </c>
      <c r="E9" s="2069">
        <v>14.361168375188411</v>
      </c>
      <c r="F9" s="2091">
        <v>12.38697512211111</v>
      </c>
    </row>
    <row r="10" spans="2:9">
      <c r="B10" s="2794"/>
      <c r="C10" s="2101" t="s">
        <v>1240</v>
      </c>
      <c r="D10" s="2069">
        <v>1076.84058511803</v>
      </c>
      <c r="E10" s="2069">
        <v>14.332111065389258</v>
      </c>
      <c r="F10" s="2091">
        <v>12.420501464821481</v>
      </c>
    </row>
    <row r="11" spans="2:9">
      <c r="B11" s="2794"/>
      <c r="C11" s="2101" t="s">
        <v>1239</v>
      </c>
      <c r="D11" s="2069">
        <v>1088.7819086287927</v>
      </c>
      <c r="E11" s="2069">
        <v>14.281673017037701</v>
      </c>
      <c r="F11" s="2091">
        <v>12.409031975277177</v>
      </c>
    </row>
    <row r="12" spans="2:9">
      <c r="B12" s="2794"/>
      <c r="C12" s="2101" t="s">
        <v>1238</v>
      </c>
      <c r="D12" s="2069">
        <v>1077.3944708432789</v>
      </c>
      <c r="E12" s="2069">
        <v>13.748597060753244</v>
      </c>
      <c r="F12" s="2091">
        <v>11.959928840616064</v>
      </c>
    </row>
    <row r="13" spans="2:9">
      <c r="B13" s="2794"/>
      <c r="C13" s="2101" t="s">
        <v>1237</v>
      </c>
      <c r="D13" s="2069">
        <v>1074.1967418914064</v>
      </c>
      <c r="E13" s="2069">
        <v>13.852745039839904</v>
      </c>
      <c r="F13" s="2091">
        <v>11.967914170915206</v>
      </c>
    </row>
    <row r="14" spans="2:9">
      <c r="B14" s="2794"/>
      <c r="C14" s="2101" t="s">
        <v>1236</v>
      </c>
      <c r="D14" s="2069">
        <v>1057.3004245120676</v>
      </c>
      <c r="E14" s="2069">
        <v>13.26474347076293</v>
      </c>
      <c r="F14" s="2091">
        <v>11.45285314497314</v>
      </c>
    </row>
    <row r="15" spans="2:9">
      <c r="B15" s="2794"/>
      <c r="C15" s="2101" t="s">
        <v>1235</v>
      </c>
      <c r="D15" s="2069">
        <v>1058.2066359244009</v>
      </c>
      <c r="E15" s="2069">
        <v>13.239001587924598</v>
      </c>
      <c r="F15" s="2091">
        <v>11.436319390604282</v>
      </c>
    </row>
    <row r="16" spans="2:9">
      <c r="B16" s="2794"/>
      <c r="C16" s="2106" t="s">
        <v>1234</v>
      </c>
      <c r="D16" s="2084">
        <v>1070.1826878141871</v>
      </c>
      <c r="E16" s="2084">
        <v>13.27830739612633</v>
      </c>
      <c r="F16" s="2089">
        <v>11.467156360819313</v>
      </c>
    </row>
    <row r="17" spans="2:8">
      <c r="B17" s="2795"/>
      <c r="C17" s="2116" t="s">
        <v>1233</v>
      </c>
      <c r="D17" s="2078">
        <v>1079.432117189476</v>
      </c>
      <c r="E17" s="2078">
        <v>16.484116257658659</v>
      </c>
      <c r="F17" s="2115">
        <v>14.088676464498409</v>
      </c>
    </row>
    <row r="18" spans="2:8">
      <c r="B18" s="2796" t="s">
        <v>45</v>
      </c>
      <c r="C18" s="2102" t="s">
        <v>1243</v>
      </c>
      <c r="D18" s="2073">
        <v>1078.8406433745188</v>
      </c>
      <c r="E18" s="2073">
        <v>14.2</v>
      </c>
      <c r="F18" s="2093">
        <v>12</v>
      </c>
      <c r="H18" s="2114"/>
    </row>
    <row r="19" spans="2:8">
      <c r="B19" s="2794"/>
      <c r="C19" s="2101" t="s">
        <v>1242</v>
      </c>
      <c r="D19" s="2069">
        <v>1079.9676113078151</v>
      </c>
      <c r="E19" s="2069">
        <v>13.334596181842615</v>
      </c>
      <c r="F19" s="2091">
        <v>11.352676329777967</v>
      </c>
      <c r="H19" s="2114"/>
    </row>
    <row r="20" spans="2:8">
      <c r="B20" s="2794"/>
      <c r="C20" s="2101" t="s">
        <v>675</v>
      </c>
      <c r="D20" s="2069">
        <v>1099.8163832827092</v>
      </c>
      <c r="E20" s="2069">
        <v>13.037920404227709</v>
      </c>
      <c r="F20" s="2091">
        <v>11.162192247910131</v>
      </c>
      <c r="H20" s="2114"/>
    </row>
    <row r="21" spans="2:8">
      <c r="B21" s="2794"/>
      <c r="C21" s="2101" t="s">
        <v>1241</v>
      </c>
      <c r="D21" s="2069">
        <v>1105.5221389170711</v>
      </c>
      <c r="E21" s="2069">
        <v>13.458728171604431</v>
      </c>
      <c r="F21" s="2091">
        <v>11.569391163611735</v>
      </c>
      <c r="H21" s="2114"/>
    </row>
    <row r="22" spans="2:8">
      <c r="B22" s="2794"/>
      <c r="C22" s="2101" t="s">
        <v>1240</v>
      </c>
      <c r="D22" s="2069">
        <v>1085.7434167829429</v>
      </c>
      <c r="E22" s="2069">
        <v>12.8</v>
      </c>
      <c r="F22" s="2091">
        <v>11</v>
      </c>
      <c r="H22" s="2114"/>
    </row>
    <row r="23" spans="2:8">
      <c r="B23" s="2794"/>
      <c r="C23" s="2101" t="s">
        <v>1239</v>
      </c>
      <c r="D23" s="2069">
        <v>1067.3429214396274</v>
      </c>
      <c r="E23" s="2069">
        <v>12.215660413485642</v>
      </c>
      <c r="F23" s="2091">
        <v>10.55158478904478</v>
      </c>
      <c r="H23" s="2114"/>
    </row>
    <row r="24" spans="2:8">
      <c r="B24" s="2794"/>
      <c r="C24" s="2101" t="s">
        <v>1238</v>
      </c>
      <c r="D24" s="2069">
        <v>1049.1986263619674</v>
      </c>
      <c r="E24" s="2069">
        <v>11.30252070138658</v>
      </c>
      <c r="F24" s="2091">
        <v>9.8245682543574091</v>
      </c>
      <c r="H24" s="2114"/>
    </row>
    <row r="25" spans="2:8">
      <c r="B25" s="2794"/>
      <c r="C25" s="2101" t="s">
        <v>1237</v>
      </c>
      <c r="D25" s="2069">
        <v>1049.220651892193</v>
      </c>
      <c r="E25" s="2069">
        <v>11.115454204461409</v>
      </c>
      <c r="F25" s="2091">
        <v>9.7013208856968269</v>
      </c>
      <c r="H25" s="2114"/>
    </row>
    <row r="26" spans="2:8">
      <c r="B26" s="2794"/>
      <c r="C26" s="2101" t="s">
        <v>1236</v>
      </c>
      <c r="D26" s="2069">
        <v>1064.3745758102878</v>
      </c>
      <c r="E26" s="2069">
        <v>11.100108206847052</v>
      </c>
      <c r="F26" s="2091">
        <v>9.6625142183875514</v>
      </c>
      <c r="H26" s="2114"/>
    </row>
    <row r="27" spans="2:8">
      <c r="B27" s="2794"/>
      <c r="C27" s="2101" t="s">
        <v>1235</v>
      </c>
      <c r="D27" s="2069">
        <v>1072.8500734180386</v>
      </c>
      <c r="E27" s="2069">
        <v>11.035974005960451</v>
      </c>
      <c r="F27" s="2091">
        <v>9.625829264152248</v>
      </c>
      <c r="H27" s="2114"/>
    </row>
    <row r="28" spans="2:8">
      <c r="B28" s="2794"/>
      <c r="C28" s="2106" t="s">
        <v>1234</v>
      </c>
      <c r="D28" s="2084">
        <v>1094.0037480703663</v>
      </c>
      <c r="E28" s="2084">
        <v>11.0133049939905</v>
      </c>
      <c r="F28" s="2089">
        <v>9.6154429115388087</v>
      </c>
      <c r="H28" s="2114"/>
    </row>
    <row r="29" spans="2:8">
      <c r="B29" s="2795"/>
      <c r="C29" s="2116" t="s">
        <v>1233</v>
      </c>
      <c r="D29" s="2078">
        <v>1102.5852126730799</v>
      </c>
      <c r="E29" s="2078">
        <v>10.775553575854007</v>
      </c>
      <c r="F29" s="2115">
        <v>9.4286355002656421</v>
      </c>
      <c r="H29" s="2114"/>
    </row>
    <row r="30" spans="2:8">
      <c r="B30" s="2796" t="s">
        <v>44</v>
      </c>
      <c r="C30" s="2102" t="s">
        <v>1243</v>
      </c>
      <c r="D30" s="2073">
        <v>1092.8721606509157</v>
      </c>
      <c r="E30" s="2073">
        <v>9.2265597339849439</v>
      </c>
      <c r="F30" s="2093">
        <v>8.0035046756108095</v>
      </c>
      <c r="H30" s="2114"/>
    </row>
    <row r="31" spans="2:8">
      <c r="B31" s="2794"/>
      <c r="C31" s="2101" t="s">
        <v>1242</v>
      </c>
      <c r="D31" s="2069">
        <v>1117.4587574488337</v>
      </c>
      <c r="E31" s="2069">
        <v>9.7349449722170007</v>
      </c>
      <c r="F31" s="2091">
        <v>8.3423385946043727</v>
      </c>
      <c r="H31" s="2114"/>
    </row>
    <row r="32" spans="2:8">
      <c r="B32" s="2794"/>
      <c r="C32" s="2101" t="s">
        <v>675</v>
      </c>
      <c r="D32" s="2069">
        <v>1120.9191561417736</v>
      </c>
      <c r="E32" s="2069">
        <v>9.1951401653858813</v>
      </c>
      <c r="F32" s="2091">
        <v>7.8809671776704358</v>
      </c>
      <c r="H32" s="2114"/>
    </row>
    <row r="33" spans="2:8">
      <c r="B33" s="2794"/>
      <c r="C33" s="2101" t="s">
        <v>1241</v>
      </c>
      <c r="D33" s="2069">
        <v>1082.9121871357349</v>
      </c>
      <c r="E33" s="2069">
        <v>9.152660991802378</v>
      </c>
      <c r="F33" s="2091">
        <v>7.8994564006431318</v>
      </c>
      <c r="H33" s="2114"/>
    </row>
    <row r="34" spans="2:8">
      <c r="B34" s="2794"/>
      <c r="C34" s="2101" t="s">
        <v>1240</v>
      </c>
      <c r="D34" s="2069">
        <v>1065.8025028684408</v>
      </c>
      <c r="E34" s="2069">
        <v>8.9651063442525523</v>
      </c>
      <c r="F34" s="2091">
        <v>7.7942756516003575</v>
      </c>
      <c r="H34" s="2114"/>
    </row>
    <row r="35" spans="2:8">
      <c r="B35" s="2794"/>
      <c r="C35" s="2101" t="s">
        <v>1239</v>
      </c>
      <c r="D35" s="2069">
        <v>1058.2013853280353</v>
      </c>
      <c r="E35" s="2069">
        <v>8.9437045611512431</v>
      </c>
      <c r="F35" s="2091">
        <v>7.7968311347844921</v>
      </c>
      <c r="H35" s="2114"/>
    </row>
    <row r="36" spans="2:8">
      <c r="B36" s="2794"/>
      <c r="C36" s="2101" t="s">
        <v>1238</v>
      </c>
      <c r="D36" s="2069">
        <v>1078.3585542621715</v>
      </c>
      <c r="E36" s="2069">
        <v>9.1750494182900422</v>
      </c>
      <c r="F36" s="2091">
        <v>8.0197872206229928</v>
      </c>
      <c r="H36" s="2114"/>
    </row>
    <row r="37" spans="2:8">
      <c r="B37" s="2794"/>
      <c r="C37" s="2101" t="s">
        <v>1237</v>
      </c>
      <c r="D37" s="2069">
        <v>1061.710350558863</v>
      </c>
      <c r="E37" s="2069">
        <v>9.099310052343565</v>
      </c>
      <c r="F37" s="2091">
        <v>7.9353185125433319</v>
      </c>
      <c r="H37" s="2114"/>
    </row>
    <row r="38" spans="2:8">
      <c r="B38" s="2794"/>
      <c r="C38" s="2101" t="s">
        <v>1236</v>
      </c>
      <c r="D38" s="2069">
        <v>1050.8542049559001</v>
      </c>
      <c r="E38" s="2069">
        <v>9.0399558417662647</v>
      </c>
      <c r="F38" s="2091">
        <v>7.9044747619486451</v>
      </c>
      <c r="H38" s="2114"/>
    </row>
    <row r="39" spans="2:8">
      <c r="B39" s="2794"/>
      <c r="C39" s="2101" t="s">
        <v>1235</v>
      </c>
      <c r="D39" s="2069">
        <v>1060.6960553269951</v>
      </c>
      <c r="E39" s="2069">
        <v>9.1182381837417523</v>
      </c>
      <c r="F39" s="2091">
        <v>7.9889782725426164</v>
      </c>
      <c r="H39" s="2114"/>
    </row>
    <row r="40" spans="2:8">
      <c r="B40" s="2794"/>
      <c r="C40" s="2106" t="s">
        <v>1234</v>
      </c>
      <c r="D40" s="2084">
        <v>1030.8802569614227</v>
      </c>
      <c r="E40" s="2084">
        <v>8.835400017621156</v>
      </c>
      <c r="F40" s="2089">
        <v>7.7432530593025843</v>
      </c>
      <c r="H40" s="2114"/>
    </row>
    <row r="41" spans="2:8">
      <c r="B41" s="2795"/>
      <c r="C41" s="2116" t="s">
        <v>1233</v>
      </c>
      <c r="D41" s="2078">
        <v>1038.9188615432033</v>
      </c>
      <c r="E41" s="2078">
        <v>8.9221940367481984</v>
      </c>
      <c r="F41" s="2115">
        <v>7.7904322162395214</v>
      </c>
      <c r="H41" s="2114"/>
    </row>
    <row r="42" spans="2:8">
      <c r="B42" s="2796" t="s">
        <v>56</v>
      </c>
      <c r="C42" s="2102" t="s">
        <v>1243</v>
      </c>
      <c r="D42" s="2073">
        <v>1064.6443285751468</v>
      </c>
      <c r="E42" s="2073">
        <v>10.207500660859177</v>
      </c>
      <c r="F42" s="2093">
        <v>8.8142858127639894</v>
      </c>
    </row>
    <row r="43" spans="2:8">
      <c r="B43" s="2794"/>
      <c r="C43" s="2101" t="s">
        <v>1242</v>
      </c>
      <c r="D43" s="2069">
        <v>1078.9364960459889</v>
      </c>
      <c r="E43" s="2069">
        <v>9.5970724504286835</v>
      </c>
      <c r="F43" s="2091">
        <v>8.3548112253267508</v>
      </c>
    </row>
    <row r="44" spans="2:8">
      <c r="B44" s="2794"/>
      <c r="C44" s="2101" t="s">
        <v>675</v>
      </c>
      <c r="D44" s="2069">
        <v>1087.7253021773859</v>
      </c>
      <c r="E44" s="2069">
        <v>9.8143167207697921</v>
      </c>
      <c r="F44" s="2091">
        <v>8.5325418165677114</v>
      </c>
    </row>
    <row r="45" spans="2:8">
      <c r="B45" s="2794"/>
      <c r="C45" s="2101" t="s">
        <v>1241</v>
      </c>
      <c r="D45" s="2069">
        <v>1103.1220635048301</v>
      </c>
      <c r="E45" s="2069">
        <v>9.9253170014538128</v>
      </c>
      <c r="F45" s="2091">
        <v>8.6989153069760654</v>
      </c>
    </row>
    <row r="46" spans="2:8" ht="15.75" thickBot="1">
      <c r="B46" s="2797"/>
      <c r="C46" s="2100" t="s">
        <v>1240</v>
      </c>
      <c r="D46" s="2065">
        <v>1088.31298395148</v>
      </c>
      <c r="E46" s="2065">
        <v>9.5011678706295619</v>
      </c>
      <c r="F46" s="2099">
        <v>8.3448859176648753</v>
      </c>
    </row>
    <row r="47" spans="2:8" ht="15.75" thickTop="1">
      <c r="B47" s="2788" t="s">
        <v>1557</v>
      </c>
      <c r="C47" s="2788"/>
      <c r="D47" s="2788"/>
      <c r="E47" s="2788"/>
      <c r="F47" s="2788"/>
    </row>
  </sheetData>
  <mergeCells count="12">
    <mergeCell ref="B1:F1"/>
    <mergeCell ref="B2:I2"/>
    <mergeCell ref="B3:F3"/>
    <mergeCell ref="E4:F4"/>
    <mergeCell ref="B47:F47"/>
    <mergeCell ref="B4:B5"/>
    <mergeCell ref="C4:C5"/>
    <mergeCell ref="D4:D5"/>
    <mergeCell ref="B6:B17"/>
    <mergeCell ref="B18:B29"/>
    <mergeCell ref="B30:B41"/>
    <mergeCell ref="B42:B46"/>
  </mergeCells>
  <pageMargins left="1.71" right="0.7" top="0.75" bottom="0.75" header="0.3" footer="0.3"/>
  <pageSetup paperSize="9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zoomScaleSheetLayoutView="100" workbookViewId="0">
      <selection activeCell="E9" sqref="E9"/>
    </sheetView>
  </sheetViews>
  <sheetFormatPr defaultRowHeight="15"/>
  <cols>
    <col min="1" max="1" width="11.7109375" style="2121" bestFit="1" customWidth="1"/>
    <col min="2" max="2" width="17.7109375" style="2121" customWidth="1"/>
    <col min="3" max="3" width="13.7109375" style="2122" customWidth="1"/>
    <col min="4" max="4" width="14.5703125" style="2122" customWidth="1"/>
    <col min="5" max="5" width="19.7109375" style="2122" customWidth="1"/>
    <col min="6" max="16384" width="9.140625" style="2121"/>
  </cols>
  <sheetData>
    <row r="1" spans="1:5" ht="15.75">
      <c r="A1" s="2394" t="s">
        <v>1567</v>
      </c>
      <c r="B1" s="2394"/>
      <c r="C1" s="2394"/>
      <c r="D1" s="2394"/>
      <c r="E1" s="2394"/>
    </row>
    <row r="2" spans="1:5" ht="15.75">
      <c r="A2" s="2394" t="s">
        <v>106</v>
      </c>
      <c r="B2" s="2394"/>
      <c r="C2" s="2394"/>
      <c r="D2" s="2394"/>
      <c r="E2" s="2394"/>
    </row>
    <row r="3" spans="1:5" ht="15.75">
      <c r="A3" s="2394" t="s">
        <v>36</v>
      </c>
      <c r="B3" s="2394"/>
      <c r="C3" s="2394"/>
      <c r="D3" s="2394"/>
      <c r="E3" s="2394"/>
    </row>
    <row r="4" spans="1:5" ht="15.75" thickBot="1">
      <c r="A4" s="2832" t="s">
        <v>1566</v>
      </c>
      <c r="B4" s="2832"/>
      <c r="C4" s="2832"/>
      <c r="D4" s="2832"/>
      <c r="E4" s="2832"/>
    </row>
    <row r="5" spans="1:5" ht="16.5" customHeight="1" thickTop="1">
      <c r="A5" s="2826" t="s">
        <v>1419</v>
      </c>
      <c r="B5" s="2828" t="s">
        <v>1229</v>
      </c>
      <c r="C5" s="2481" t="s">
        <v>1565</v>
      </c>
      <c r="D5" s="2481" t="s">
        <v>1564</v>
      </c>
      <c r="E5" s="2830" t="s">
        <v>1563</v>
      </c>
    </row>
    <row r="6" spans="1:5">
      <c r="A6" s="2827"/>
      <c r="B6" s="2829"/>
      <c r="C6" s="2825"/>
      <c r="D6" s="2825"/>
      <c r="E6" s="2831"/>
    </row>
    <row r="7" spans="1:5" ht="15.75">
      <c r="A7" s="2486" t="s">
        <v>143</v>
      </c>
      <c r="B7" s="2127" t="s">
        <v>1243</v>
      </c>
      <c r="C7" s="1424">
        <v>2305.4</v>
      </c>
      <c r="D7" s="1424">
        <v>41065.9</v>
      </c>
      <c r="E7" s="1423">
        <v>184972.80000000005</v>
      </c>
    </row>
    <row r="8" spans="1:5" ht="15.75">
      <c r="A8" s="2455"/>
      <c r="B8" s="2126" t="s">
        <v>1242</v>
      </c>
      <c r="C8" s="1418">
        <v>31547.599999999995</v>
      </c>
      <c r="D8" s="1418">
        <v>80474.600000000006</v>
      </c>
      <c r="E8" s="1421">
        <v>200898.60000000003</v>
      </c>
    </row>
    <row r="9" spans="1:5" ht="15.75">
      <c r="A9" s="2455"/>
      <c r="B9" s="2126" t="s">
        <v>675</v>
      </c>
      <c r="C9" s="1418">
        <v>95161.7</v>
      </c>
      <c r="D9" s="1418">
        <v>126115.3</v>
      </c>
      <c r="E9" s="1421">
        <v>196623.90000000005</v>
      </c>
    </row>
    <row r="10" spans="1:5" ht="15.75">
      <c r="A10" s="2455"/>
      <c r="B10" s="2126" t="s">
        <v>1241</v>
      </c>
      <c r="C10" s="1418">
        <v>140684.4</v>
      </c>
      <c r="D10" s="1418">
        <v>168039.2</v>
      </c>
      <c r="E10" s="1421">
        <v>195964.80000000005</v>
      </c>
    </row>
    <row r="11" spans="1:5" ht="15.75">
      <c r="A11" s="2455"/>
      <c r="B11" s="2126" t="s">
        <v>1240</v>
      </c>
      <c r="C11" s="1418">
        <v>194609.4</v>
      </c>
      <c r="D11" s="1418">
        <v>207599.5</v>
      </c>
      <c r="E11" s="1421">
        <v>199137.00000000006</v>
      </c>
    </row>
    <row r="12" spans="1:5" ht="15.75">
      <c r="A12" s="2455"/>
      <c r="B12" s="2126" t="s">
        <v>1239</v>
      </c>
      <c r="C12" s="1418">
        <v>248203.6</v>
      </c>
      <c r="D12" s="1418">
        <v>277571.5</v>
      </c>
      <c r="E12" s="1421">
        <v>217610.49999999997</v>
      </c>
    </row>
    <row r="13" spans="1:5" ht="15.75">
      <c r="A13" s="2455"/>
      <c r="B13" s="2126" t="s">
        <v>1238</v>
      </c>
      <c r="C13" s="1418">
        <v>313304</v>
      </c>
      <c r="D13" s="1418">
        <v>319152.3</v>
      </c>
      <c r="E13" s="1421">
        <v>201611.4</v>
      </c>
    </row>
    <row r="14" spans="1:5" ht="15.75">
      <c r="A14" s="2455"/>
      <c r="B14" s="2126" t="s">
        <v>1237</v>
      </c>
      <c r="C14" s="1418">
        <v>374956.10000000003</v>
      </c>
      <c r="D14" s="1418">
        <v>354160.19999999995</v>
      </c>
      <c r="E14" s="1421">
        <v>195712</v>
      </c>
    </row>
    <row r="15" spans="1:5" ht="15.75">
      <c r="A15" s="2455"/>
      <c r="B15" s="2126" t="s">
        <v>1236</v>
      </c>
      <c r="C15" s="1418">
        <v>419933.9</v>
      </c>
      <c r="D15" s="1418">
        <v>418946.9</v>
      </c>
      <c r="E15" s="1421">
        <v>234661.10000000009</v>
      </c>
    </row>
    <row r="16" spans="1:5" ht="15.75">
      <c r="A16" s="2455"/>
      <c r="B16" s="2126" t="s">
        <v>1235</v>
      </c>
      <c r="C16" s="1418">
        <v>478629.89999999997</v>
      </c>
      <c r="D16" s="1418">
        <v>464416.8</v>
      </c>
      <c r="E16" s="1421">
        <v>262349.49999999994</v>
      </c>
    </row>
    <row r="17" spans="1:5" ht="15.75">
      <c r="A17" s="2455"/>
      <c r="B17" s="2126" t="s">
        <v>1234</v>
      </c>
      <c r="C17" s="1418">
        <v>555101.89999999991</v>
      </c>
      <c r="D17" s="1418">
        <v>527140.6</v>
      </c>
      <c r="E17" s="1421">
        <v>269072.99999999988</v>
      </c>
    </row>
    <row r="18" spans="1:5" ht="15.75">
      <c r="A18" s="2488"/>
      <c r="B18" s="2136" t="s">
        <v>1233</v>
      </c>
      <c r="C18" s="2129">
        <v>815703</v>
      </c>
      <c r="D18" s="2129">
        <v>609117.30000000005</v>
      </c>
      <c r="E18" s="2128">
        <v>106272.10000000006</v>
      </c>
    </row>
    <row r="19" spans="1:5" ht="15.75">
      <c r="A19" s="2486" t="s">
        <v>45</v>
      </c>
      <c r="B19" s="2133" t="s">
        <v>1243</v>
      </c>
      <c r="C19" s="1424">
        <v>18572</v>
      </c>
      <c r="D19" s="1424">
        <v>45787.3</v>
      </c>
      <c r="E19" s="2135">
        <v>228942.19999999998</v>
      </c>
    </row>
    <row r="20" spans="1:5" ht="15.75">
      <c r="A20" s="2455"/>
      <c r="B20" s="2132" t="s">
        <v>1242</v>
      </c>
      <c r="C20" s="1418">
        <v>72376.100000000006</v>
      </c>
      <c r="D20" s="1418">
        <v>88791.1</v>
      </c>
      <c r="E20" s="1994">
        <v>258381.1</v>
      </c>
    </row>
    <row r="21" spans="1:5" ht="15.75">
      <c r="A21" s="2455"/>
      <c r="B21" s="2132" t="s">
        <v>675</v>
      </c>
      <c r="C21" s="1418">
        <v>138835.99999999997</v>
      </c>
      <c r="D21" s="1418">
        <v>139648.79999999999</v>
      </c>
      <c r="E21" s="1994">
        <v>246040.79999999996</v>
      </c>
    </row>
    <row r="22" spans="1:5" ht="15.75">
      <c r="A22" s="2455"/>
      <c r="B22" s="2132" t="s">
        <v>1241</v>
      </c>
      <c r="C22" s="1418">
        <v>176703</v>
      </c>
      <c r="D22" s="1418">
        <v>195425.6</v>
      </c>
      <c r="E22" s="1994">
        <v>308740.19999999995</v>
      </c>
    </row>
    <row r="23" spans="1:5" ht="15.75">
      <c r="A23" s="2455"/>
      <c r="B23" s="2132" t="s">
        <v>1240</v>
      </c>
      <c r="C23" s="1418">
        <v>256299</v>
      </c>
      <c r="D23" s="1418">
        <v>242972.2</v>
      </c>
      <c r="E23" s="1994">
        <v>348993.79999999993</v>
      </c>
    </row>
    <row r="24" spans="1:5" ht="15.75">
      <c r="A24" s="2455"/>
      <c r="B24" s="2132" t="s">
        <v>1239</v>
      </c>
      <c r="C24" s="1418">
        <v>364946.2</v>
      </c>
      <c r="D24" s="1418">
        <v>331206.8</v>
      </c>
      <c r="E24" s="1421">
        <v>303173.90000000002</v>
      </c>
    </row>
    <row r="25" spans="1:5" ht="15.75">
      <c r="A25" s="2455"/>
      <c r="B25" s="2132" t="s">
        <v>1238</v>
      </c>
      <c r="C25" s="1418">
        <v>428883.5</v>
      </c>
      <c r="D25" s="1418">
        <v>381343.2</v>
      </c>
      <c r="E25" s="1421">
        <v>301639.60000000009</v>
      </c>
    </row>
    <row r="26" spans="1:5" ht="15.75">
      <c r="A26" s="2455"/>
      <c r="B26" s="2132" t="s">
        <v>1237</v>
      </c>
      <c r="C26" s="1418">
        <v>506550.99999999994</v>
      </c>
      <c r="D26" s="1418">
        <v>430057.9</v>
      </c>
      <c r="E26" s="1421">
        <v>274025.30000000016</v>
      </c>
    </row>
    <row r="27" spans="1:5" ht="15.75">
      <c r="A27" s="2455"/>
      <c r="B27" s="2132" t="s">
        <v>1236</v>
      </c>
      <c r="C27" s="1418">
        <v>643636.39999999991</v>
      </c>
      <c r="D27" s="1418">
        <v>505903.3</v>
      </c>
      <c r="E27" s="1421">
        <v>288638.20000000019</v>
      </c>
    </row>
    <row r="28" spans="1:5" ht="15.75">
      <c r="A28" s="2455"/>
      <c r="B28" s="2132" t="s">
        <v>1235</v>
      </c>
      <c r="C28" s="1418">
        <v>727560.3</v>
      </c>
      <c r="D28" s="1418">
        <v>562536.6</v>
      </c>
      <c r="E28" s="1421">
        <v>269507.60000000009</v>
      </c>
    </row>
    <row r="29" spans="1:5" ht="15.75">
      <c r="A29" s="2455"/>
      <c r="B29" s="2132" t="s">
        <v>1234</v>
      </c>
      <c r="C29" s="1418">
        <v>832040.4</v>
      </c>
      <c r="D29" s="1418">
        <v>625774.5</v>
      </c>
      <c r="E29" s="1421">
        <v>248484.60000000012</v>
      </c>
    </row>
    <row r="30" spans="1:5" ht="15.75">
      <c r="A30" s="2488"/>
      <c r="B30" s="2134" t="s">
        <v>1233</v>
      </c>
      <c r="C30" s="2129">
        <v>1066175.4000000001</v>
      </c>
      <c r="D30" s="2129">
        <v>726724.6</v>
      </c>
      <c r="E30" s="2128">
        <v>89497.199999999866</v>
      </c>
    </row>
    <row r="31" spans="1:5" ht="15.75">
      <c r="A31" s="2486" t="s">
        <v>44</v>
      </c>
      <c r="B31" s="2133" t="s">
        <v>1243</v>
      </c>
      <c r="C31" s="1424">
        <v>10640</v>
      </c>
      <c r="D31" s="1424">
        <v>65578.100000000006</v>
      </c>
      <c r="E31" s="1423">
        <v>141466.99999999983</v>
      </c>
    </row>
    <row r="32" spans="1:5" ht="15.75">
      <c r="A32" s="2455"/>
      <c r="B32" s="2132" t="s">
        <v>1242</v>
      </c>
      <c r="C32" s="1418">
        <v>66333.100000000006</v>
      </c>
      <c r="D32" s="1418">
        <v>119202.8</v>
      </c>
      <c r="E32" s="1421">
        <v>164798.99999999983</v>
      </c>
    </row>
    <row r="33" spans="1:5" ht="15.75">
      <c r="A33" s="2455"/>
      <c r="B33" s="2132" t="s">
        <v>675</v>
      </c>
      <c r="C33" s="1418">
        <v>170952.5</v>
      </c>
      <c r="D33" s="1418">
        <v>200320.09999999998</v>
      </c>
      <c r="E33" s="1421">
        <v>145228.59999999998</v>
      </c>
    </row>
    <row r="34" spans="1:5" ht="15.75">
      <c r="A34" s="2455"/>
      <c r="B34" s="2132" t="s">
        <v>1241</v>
      </c>
      <c r="C34" s="1418">
        <v>207680.30000000002</v>
      </c>
      <c r="D34" s="1418">
        <v>255016.80000000002</v>
      </c>
      <c r="E34" s="1421">
        <v>169600.19999999981</v>
      </c>
    </row>
    <row r="35" spans="1:5" ht="15.75">
      <c r="A35" s="2455"/>
      <c r="B35" s="2132" t="s">
        <v>1240</v>
      </c>
      <c r="C35" s="1418">
        <v>273736.5</v>
      </c>
      <c r="D35" s="1418">
        <v>306868.8</v>
      </c>
      <c r="E35" s="1421">
        <v>119379.99999999983</v>
      </c>
    </row>
    <row r="36" spans="1:5" ht="15.75">
      <c r="A36" s="2455"/>
      <c r="B36" s="2132" t="s">
        <v>1239</v>
      </c>
      <c r="C36" s="1418">
        <v>339292.5</v>
      </c>
      <c r="D36" s="1418">
        <v>411432.3</v>
      </c>
      <c r="E36" s="1421">
        <v>178750</v>
      </c>
    </row>
    <row r="37" spans="1:5" ht="15.75">
      <c r="A37" s="2455"/>
      <c r="B37" s="2132" t="s">
        <v>1238</v>
      </c>
      <c r="C37" s="1418">
        <v>415508</v>
      </c>
      <c r="D37" s="1418">
        <v>465741.9</v>
      </c>
      <c r="E37" s="1421">
        <v>179747.10000000003</v>
      </c>
    </row>
    <row r="38" spans="1:5" ht="15.75">
      <c r="A38" s="2455"/>
      <c r="B38" s="2132" t="s">
        <v>1237</v>
      </c>
      <c r="C38" s="1418">
        <v>519577.1</v>
      </c>
      <c r="D38" s="1418">
        <v>520792.4</v>
      </c>
      <c r="E38" s="1421">
        <v>131944.39999999997</v>
      </c>
    </row>
    <row r="39" spans="1:5" ht="15.75">
      <c r="A39" s="2455"/>
      <c r="B39" s="2132" t="s">
        <v>1236</v>
      </c>
      <c r="C39" s="1418">
        <v>596617.89999999991</v>
      </c>
      <c r="D39" s="1418">
        <v>604601.9</v>
      </c>
      <c r="E39" s="1421">
        <v>144921.59999999995</v>
      </c>
    </row>
    <row r="40" spans="1:5" ht="15.75">
      <c r="A40" s="2455"/>
      <c r="B40" s="2132" t="s">
        <v>1235</v>
      </c>
      <c r="C40" s="1418">
        <v>677681.60000000009</v>
      </c>
      <c r="D40" s="1418">
        <v>665912.30000000005</v>
      </c>
      <c r="E40" s="1421">
        <v>137187</v>
      </c>
    </row>
    <row r="41" spans="1:5" ht="15.75">
      <c r="A41" s="2455"/>
      <c r="B41" s="2131" t="s">
        <v>1234</v>
      </c>
      <c r="C41" s="1418">
        <v>792633.5</v>
      </c>
      <c r="D41" s="1418">
        <v>745592.4</v>
      </c>
      <c r="E41" s="1421">
        <v>164543.6</v>
      </c>
    </row>
    <row r="42" spans="1:5" ht="15.75">
      <c r="A42" s="2488"/>
      <c r="B42" s="2130" t="s">
        <v>1233</v>
      </c>
      <c r="C42" s="2129">
        <v>1067289.5</v>
      </c>
      <c r="D42" s="2129">
        <v>865551.3</v>
      </c>
      <c r="E42" s="2128">
        <v>59023.100000000079</v>
      </c>
    </row>
    <row r="43" spans="1:5" ht="15.75">
      <c r="A43" s="2486" t="s">
        <v>56</v>
      </c>
      <c r="B43" s="2127" t="s">
        <v>1243</v>
      </c>
      <c r="C43" s="1424">
        <v>2620.1</v>
      </c>
      <c r="D43" s="1424">
        <v>77528.399999999994</v>
      </c>
      <c r="E43" s="1423">
        <v>137536.09999999992</v>
      </c>
    </row>
    <row r="44" spans="1:5" ht="15.75">
      <c r="A44" s="2455"/>
      <c r="B44" s="2126" t="s">
        <v>1242</v>
      </c>
      <c r="C44" s="1418">
        <v>43118.6</v>
      </c>
      <c r="D44" s="1418">
        <v>141505.29999999999</v>
      </c>
      <c r="E44" s="1421">
        <v>175870.2999999999</v>
      </c>
    </row>
    <row r="45" spans="1:5" ht="15.75">
      <c r="A45" s="2455"/>
      <c r="B45" s="2126" t="s">
        <v>675</v>
      </c>
      <c r="C45" s="1418">
        <v>172325</v>
      </c>
      <c r="D45" s="1418">
        <v>211283.9</v>
      </c>
      <c r="E45" s="1421">
        <v>121273.59999999992</v>
      </c>
    </row>
    <row r="46" spans="1:5" ht="15.75">
      <c r="A46" s="2455"/>
      <c r="B46" s="2126" t="s">
        <v>1241</v>
      </c>
      <c r="C46" s="1418">
        <v>219170.4</v>
      </c>
      <c r="D46" s="1418">
        <v>275023.40000000002</v>
      </c>
      <c r="E46" s="1421">
        <v>150299.40000000014</v>
      </c>
    </row>
    <row r="47" spans="1:5" ht="16.5" thickBot="1">
      <c r="A47" s="2456"/>
      <c r="B47" s="2125" t="s">
        <v>1240</v>
      </c>
      <c r="C47" s="2124">
        <v>287840.09999999998</v>
      </c>
      <c r="D47" s="2124">
        <v>337706.5</v>
      </c>
      <c r="E47" s="2123">
        <v>163337.10000000015</v>
      </c>
    </row>
    <row r="48" spans="1:5" ht="15.75" thickTop="1"/>
  </sheetData>
  <mergeCells count="13">
    <mergeCell ref="D5:D6"/>
    <mergeCell ref="E5:E6"/>
    <mergeCell ref="A1:E1"/>
    <mergeCell ref="A2:E2"/>
    <mergeCell ref="A4:E4"/>
    <mergeCell ref="A3:E3"/>
    <mergeCell ref="A19:A30"/>
    <mergeCell ref="A31:A42"/>
    <mergeCell ref="A43:A47"/>
    <mergeCell ref="C5:C6"/>
    <mergeCell ref="A5:A6"/>
    <mergeCell ref="B5:B6"/>
    <mergeCell ref="A7:A18"/>
  </mergeCells>
  <pageMargins left="1.0900000000000001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85" zoomScaleNormal="80" zoomScaleSheetLayoutView="85" workbookViewId="0">
      <pane ySplit="5" topLeftCell="A6" activePane="bottomLeft" state="frozen"/>
      <selection activeCell="E9" sqref="E9"/>
      <selection pane="bottomLeft" activeCell="M3" sqref="M3:N3"/>
    </sheetView>
  </sheetViews>
  <sheetFormatPr defaultColWidth="19" defaultRowHeight="15"/>
  <cols>
    <col min="1" max="1" width="8.140625" style="492" bestFit="1" customWidth="1"/>
    <col min="2" max="2" width="13.5703125" style="492" customWidth="1"/>
    <col min="3" max="3" width="14" style="492" bestFit="1" customWidth="1"/>
    <col min="4" max="4" width="11.5703125" style="492" customWidth="1"/>
    <col min="5" max="5" width="17" style="492" customWidth="1"/>
    <col min="6" max="6" width="11.5703125" style="492" customWidth="1"/>
    <col min="7" max="7" width="12.7109375" style="492" customWidth="1"/>
    <col min="8" max="8" width="11.5703125" style="492" customWidth="1"/>
    <col min="9" max="9" width="16.28515625" style="492" customWidth="1"/>
    <col min="10" max="12" width="11.5703125" style="492" customWidth="1"/>
    <col min="13" max="13" width="12.85546875" style="492" bestFit="1" customWidth="1"/>
    <col min="14" max="14" width="11" style="492" bestFit="1" customWidth="1"/>
    <col min="15" max="16384" width="19" style="2063"/>
  </cols>
  <sheetData>
    <row r="1" spans="1:14" ht="19.5" customHeight="1">
      <c r="A1" s="2798" t="s">
        <v>1577</v>
      </c>
      <c r="B1" s="2798"/>
      <c r="C1" s="2798"/>
      <c r="D1" s="2798"/>
      <c r="E1" s="2798"/>
      <c r="F1" s="2798"/>
      <c r="G1" s="2798"/>
      <c r="H1" s="2798"/>
      <c r="I1" s="2798"/>
      <c r="J1" s="2798"/>
      <c r="K1" s="2798"/>
      <c r="L1" s="2798"/>
      <c r="M1" s="2798"/>
      <c r="N1" s="2798"/>
    </row>
    <row r="2" spans="1:14" ht="16.5" customHeight="1">
      <c r="A2" s="2798" t="s">
        <v>1576</v>
      </c>
      <c r="B2" s="2798"/>
      <c r="C2" s="2798"/>
      <c r="D2" s="2798"/>
      <c r="E2" s="2798"/>
      <c r="F2" s="2798"/>
      <c r="G2" s="2798"/>
      <c r="H2" s="2798"/>
      <c r="I2" s="2798"/>
      <c r="J2" s="2798"/>
      <c r="K2" s="2798"/>
      <c r="L2" s="2798"/>
      <c r="M2" s="2798"/>
      <c r="N2" s="2798"/>
    </row>
    <row r="3" spans="1:14" ht="16.5" customHeight="1" thickBot="1">
      <c r="A3" s="2159"/>
      <c r="B3" s="2159"/>
      <c r="C3" s="2159"/>
      <c r="D3" s="2159"/>
      <c r="E3" s="2159"/>
      <c r="F3" s="2159"/>
      <c r="G3" s="2159"/>
      <c r="H3" s="2159"/>
      <c r="I3" s="2159"/>
      <c r="J3" s="2159"/>
      <c r="K3" s="2159"/>
      <c r="L3" s="2159"/>
      <c r="M3" s="2833" t="s">
        <v>1593</v>
      </c>
      <c r="N3" s="2833"/>
    </row>
    <row r="4" spans="1:14" ht="15" customHeight="1" thickTop="1">
      <c r="A4" s="2800" t="s">
        <v>1575</v>
      </c>
      <c r="B4" s="2816" t="s">
        <v>1229</v>
      </c>
      <c r="C4" s="2816" t="s">
        <v>1574</v>
      </c>
      <c r="D4" s="2816" t="s">
        <v>1549</v>
      </c>
      <c r="E4" s="2816" t="s">
        <v>1573</v>
      </c>
      <c r="F4" s="2816" t="s">
        <v>1549</v>
      </c>
      <c r="G4" s="2816" t="s">
        <v>1572</v>
      </c>
      <c r="H4" s="2816" t="s">
        <v>1549</v>
      </c>
      <c r="I4" s="2807" t="s">
        <v>1571</v>
      </c>
      <c r="J4" s="2816" t="s">
        <v>1549</v>
      </c>
      <c r="K4" s="2807" t="s">
        <v>1570</v>
      </c>
      <c r="L4" s="2816" t="s">
        <v>1549</v>
      </c>
      <c r="M4" s="2816" t="s">
        <v>1569</v>
      </c>
      <c r="N4" s="2814" t="s">
        <v>1568</v>
      </c>
    </row>
    <row r="5" spans="1:14" ht="16.5" customHeight="1">
      <c r="A5" s="2817"/>
      <c r="B5" s="2818"/>
      <c r="C5" s="2818"/>
      <c r="D5" s="2818"/>
      <c r="E5" s="2818"/>
      <c r="F5" s="2818"/>
      <c r="G5" s="2818"/>
      <c r="H5" s="2818"/>
      <c r="I5" s="2808"/>
      <c r="J5" s="2818"/>
      <c r="K5" s="2808"/>
      <c r="L5" s="2818"/>
      <c r="M5" s="2818"/>
      <c r="N5" s="2815"/>
    </row>
    <row r="6" spans="1:14" hidden="1">
      <c r="A6" s="2158" t="s">
        <v>142</v>
      </c>
      <c r="B6" s="2157" t="s">
        <v>1243</v>
      </c>
      <c r="C6" s="2152">
        <v>1866360.2317567593</v>
      </c>
      <c r="D6" s="2152"/>
      <c r="E6" s="2152">
        <v>1362659.2232283393</v>
      </c>
      <c r="F6" s="2152"/>
      <c r="G6" s="2152">
        <v>268303.76906417101</v>
      </c>
      <c r="H6" s="2152"/>
      <c r="I6" s="2152">
        <v>950790.74149766902</v>
      </c>
      <c r="J6" s="2152"/>
      <c r="K6" s="2152">
        <v>503701.00852841994</v>
      </c>
      <c r="L6" s="2152"/>
      <c r="M6" s="2156">
        <v>1675570.8252183264</v>
      </c>
      <c r="N6" s="2155"/>
    </row>
    <row r="7" spans="1:14" hidden="1">
      <c r="A7" s="2158" t="s">
        <v>142</v>
      </c>
      <c r="B7" s="2157" t="s">
        <v>1242</v>
      </c>
      <c r="C7" s="2152">
        <v>1895795.5455795517</v>
      </c>
      <c r="D7" s="2152"/>
      <c r="E7" s="2152">
        <v>1384743.7900708707</v>
      </c>
      <c r="F7" s="2152"/>
      <c r="G7" s="2152">
        <v>269572.42775105097</v>
      </c>
      <c r="H7" s="2152"/>
      <c r="I7" s="2152">
        <v>973010.58653265366</v>
      </c>
      <c r="J7" s="2152"/>
      <c r="K7" s="2152">
        <v>511051.755508681</v>
      </c>
      <c r="L7" s="2152"/>
      <c r="M7" s="2156">
        <v>1703730.5259626617</v>
      </c>
      <c r="N7" s="2155"/>
    </row>
    <row r="8" spans="1:14" hidden="1">
      <c r="A8" s="2158" t="s">
        <v>142</v>
      </c>
      <c r="B8" s="2157" t="s">
        <v>675</v>
      </c>
      <c r="C8" s="2152">
        <v>1962194.3593943398</v>
      </c>
      <c r="D8" s="2152"/>
      <c r="E8" s="2152">
        <v>1451849.3239387209</v>
      </c>
      <c r="F8" s="2152"/>
      <c r="G8" s="2152">
        <v>312971.20817148103</v>
      </c>
      <c r="H8" s="2152"/>
      <c r="I8" s="2152">
        <v>996181.59889818763</v>
      </c>
      <c r="J8" s="2152"/>
      <c r="K8" s="2152">
        <v>510345.03545561922</v>
      </c>
      <c r="L8" s="2152"/>
      <c r="M8" s="2156">
        <v>1731015.0404985859</v>
      </c>
      <c r="N8" s="2155"/>
    </row>
    <row r="9" spans="1:14" hidden="1">
      <c r="A9" s="2158" t="s">
        <v>142</v>
      </c>
      <c r="B9" s="2157" t="s">
        <v>1241</v>
      </c>
      <c r="C9" s="2152">
        <v>1999082.8772372429</v>
      </c>
      <c r="D9" s="2152"/>
      <c r="E9" s="2152">
        <v>1491555.8552634059</v>
      </c>
      <c r="F9" s="2152"/>
      <c r="G9" s="2152">
        <v>312740.78595778998</v>
      </c>
      <c r="H9" s="2152"/>
      <c r="I9" s="2152">
        <v>1003649.6253792936</v>
      </c>
      <c r="J9" s="2152"/>
      <c r="K9" s="2152">
        <v>507527.02197383682</v>
      </c>
      <c r="L9" s="2152"/>
      <c r="M9" s="2156">
        <v>1740337.7878616909</v>
      </c>
      <c r="N9" s="2155"/>
    </row>
    <row r="10" spans="1:14" hidden="1">
      <c r="A10" s="2158" t="s">
        <v>142</v>
      </c>
      <c r="B10" s="2157" t="s">
        <v>1240</v>
      </c>
      <c r="C10" s="2152">
        <v>2031571.1431763493</v>
      </c>
      <c r="D10" s="2152"/>
      <c r="E10" s="2152">
        <v>1521306.3881864438</v>
      </c>
      <c r="F10" s="2152"/>
      <c r="G10" s="2152">
        <v>306882.27135911002</v>
      </c>
      <c r="H10" s="2152"/>
      <c r="I10" s="2152">
        <v>1011763.2556780233</v>
      </c>
      <c r="J10" s="2152"/>
      <c r="K10" s="2152">
        <v>510264.75498990569</v>
      </c>
      <c r="L10" s="2152"/>
      <c r="M10" s="2156">
        <v>1767293.4413029191</v>
      </c>
      <c r="N10" s="2155"/>
    </row>
    <row r="11" spans="1:14" hidden="1">
      <c r="A11" s="2158" t="s">
        <v>142</v>
      </c>
      <c r="B11" s="2157" t="s">
        <v>1239</v>
      </c>
      <c r="C11" s="2152">
        <v>2047570.8333756023</v>
      </c>
      <c r="D11" s="2152"/>
      <c r="E11" s="2152">
        <v>1533567.7325115462</v>
      </c>
      <c r="F11" s="2152"/>
      <c r="G11" s="2152">
        <v>308108.88164971798</v>
      </c>
      <c r="H11" s="2152"/>
      <c r="I11" s="2152">
        <v>1036150.9460592483</v>
      </c>
      <c r="J11" s="2152"/>
      <c r="K11" s="2152">
        <v>514003.10086405574</v>
      </c>
      <c r="L11" s="2152"/>
      <c r="M11" s="2156">
        <v>1789748.5966942392</v>
      </c>
      <c r="N11" s="2155"/>
    </row>
    <row r="12" spans="1:14" hidden="1">
      <c r="A12" s="2158" t="s">
        <v>142</v>
      </c>
      <c r="B12" s="2157" t="s">
        <v>1238</v>
      </c>
      <c r="C12" s="2152">
        <v>2052722.5647833562</v>
      </c>
      <c r="D12" s="2152"/>
      <c r="E12" s="2152">
        <v>1543029.0055267103</v>
      </c>
      <c r="F12" s="2152"/>
      <c r="G12" s="2152">
        <v>311430.62012907001</v>
      </c>
      <c r="H12" s="2152"/>
      <c r="I12" s="2152">
        <v>1070785.5701415441</v>
      </c>
      <c r="J12" s="2152"/>
      <c r="K12" s="2152">
        <v>509693.55925664573</v>
      </c>
      <c r="L12" s="2152"/>
      <c r="M12" s="2156">
        <v>1826700.3712037331</v>
      </c>
      <c r="N12" s="2155"/>
    </row>
    <row r="13" spans="1:14" hidden="1">
      <c r="A13" s="2158" t="s">
        <v>142</v>
      </c>
      <c r="B13" s="2157" t="s">
        <v>1237</v>
      </c>
      <c r="C13" s="2152">
        <v>2093186.6819856544</v>
      </c>
      <c r="D13" s="2152"/>
      <c r="E13" s="2152">
        <v>1576626.1937340233</v>
      </c>
      <c r="F13" s="2152"/>
      <c r="G13" s="2152">
        <v>311621.06375740003</v>
      </c>
      <c r="H13" s="2152"/>
      <c r="I13" s="2152">
        <v>1066734.0079232878</v>
      </c>
      <c r="J13" s="2152"/>
      <c r="K13" s="2152">
        <v>516560.48825163103</v>
      </c>
      <c r="L13" s="2152"/>
      <c r="M13" s="2156">
        <v>1830624.3210781119</v>
      </c>
      <c r="N13" s="2155"/>
    </row>
    <row r="14" spans="1:14" hidden="1">
      <c r="A14" s="2158" t="s">
        <v>142</v>
      </c>
      <c r="B14" s="2157" t="s">
        <v>1236</v>
      </c>
      <c r="C14" s="2152">
        <v>2121430.3878746387</v>
      </c>
      <c r="D14" s="2152"/>
      <c r="E14" s="2152">
        <v>1583649.7195882713</v>
      </c>
      <c r="F14" s="2152"/>
      <c r="G14" s="2152">
        <v>317781.09141528001</v>
      </c>
      <c r="H14" s="2152"/>
      <c r="I14" s="2152">
        <v>1093906.7722021295</v>
      </c>
      <c r="J14" s="2152"/>
      <c r="K14" s="2152">
        <v>537780.66828636732</v>
      </c>
      <c r="L14" s="2152"/>
      <c r="M14" s="2156">
        <v>1893232.2626758383</v>
      </c>
      <c r="N14" s="2155"/>
    </row>
    <row r="15" spans="1:14" hidden="1">
      <c r="A15" s="2158" t="s">
        <v>142</v>
      </c>
      <c r="B15" s="2157" t="s">
        <v>1235</v>
      </c>
      <c r="C15" s="2152">
        <v>2109088.4075584509</v>
      </c>
      <c r="D15" s="2152"/>
      <c r="E15" s="2152">
        <v>1553898.7583036409</v>
      </c>
      <c r="F15" s="2152"/>
      <c r="G15" s="2152">
        <v>315406.7795911401</v>
      </c>
      <c r="H15" s="2152"/>
      <c r="I15" s="2152">
        <v>1085665.9718993928</v>
      </c>
      <c r="J15" s="2152"/>
      <c r="K15" s="2152">
        <v>555189.64925481018</v>
      </c>
      <c r="L15" s="2152"/>
      <c r="M15" s="2156">
        <v>1889843.4590958427</v>
      </c>
      <c r="N15" s="2155"/>
    </row>
    <row r="16" spans="1:14" hidden="1">
      <c r="A16" s="2158" t="s">
        <v>142</v>
      </c>
      <c r="B16" s="2157" t="s">
        <v>1234</v>
      </c>
      <c r="C16" s="2152">
        <v>2143679.8769240505</v>
      </c>
      <c r="D16" s="2152"/>
      <c r="E16" s="2152">
        <v>1568417.0691888295</v>
      </c>
      <c r="F16" s="2152"/>
      <c r="G16" s="2152">
        <v>316515.18408543</v>
      </c>
      <c r="H16" s="2152"/>
      <c r="I16" s="2152">
        <v>1095226.4135845711</v>
      </c>
      <c r="J16" s="2152"/>
      <c r="K16" s="2152">
        <v>575262.80773522111</v>
      </c>
      <c r="L16" s="2152"/>
      <c r="M16" s="2156">
        <v>1922956.6910947021</v>
      </c>
      <c r="N16" s="2155"/>
    </row>
    <row r="17" spans="1:14" hidden="1">
      <c r="A17" s="2154" t="s">
        <v>142</v>
      </c>
      <c r="B17" s="2153" t="s">
        <v>1233</v>
      </c>
      <c r="C17" s="2152">
        <v>2244578.5723777702</v>
      </c>
      <c r="D17" s="2152"/>
      <c r="E17" s="2152">
        <v>1634481.7499847095</v>
      </c>
      <c r="F17" s="2152"/>
      <c r="G17" s="2152">
        <v>327482.67803007999</v>
      </c>
      <c r="H17" s="2152"/>
      <c r="I17" s="2152">
        <v>1131194.6351445443</v>
      </c>
      <c r="J17" s="2152"/>
      <c r="K17" s="2152">
        <v>610096.82239306055</v>
      </c>
      <c r="L17" s="2152"/>
      <c r="M17" s="2151">
        <v>2016816.1615412112</v>
      </c>
      <c r="N17" s="2150"/>
    </row>
    <row r="18" spans="1:14">
      <c r="A18" s="2796" t="s">
        <v>143</v>
      </c>
      <c r="B18" s="2102" t="s">
        <v>1243</v>
      </c>
      <c r="C18" s="2142">
        <v>2248423.2526470441</v>
      </c>
      <c r="D18" s="2142">
        <f t="shared" ref="D18:D58" si="0">(C18-C6)/C6*100</f>
        <v>20.47102238835523</v>
      </c>
      <c r="E18" s="2142">
        <v>1638318.9226639052</v>
      </c>
      <c r="F18" s="2142">
        <f t="shared" ref="F18:F58" si="1">(E18-E6)/E6*100</f>
        <v>20.229540499677363</v>
      </c>
      <c r="G18" s="2142">
        <v>320886.96895001602</v>
      </c>
      <c r="H18" s="2142">
        <f t="shared" ref="H18:H58" si="2">(G18-G6)/G6*100</f>
        <v>19.598382858821687</v>
      </c>
      <c r="I18" s="2142">
        <v>1143319.3335506036</v>
      </c>
      <c r="J18" s="2142">
        <f t="shared" ref="J18:J58" si="3">(I18-I6)/I6*100</f>
        <v>20.249312877160214</v>
      </c>
      <c r="K18" s="2142">
        <v>610104.32998313999</v>
      </c>
      <c r="L18" s="2142">
        <f t="shared" ref="L18:L58" si="4">(K18-K6)/K6*100</f>
        <v>21.124301848348697</v>
      </c>
      <c r="M18" s="2142">
        <v>2019705.6913098048</v>
      </c>
      <c r="N18" s="2141">
        <f t="shared" ref="N18:N58" si="5">(M18-M6)/M6*100</f>
        <v>20.538365845958062</v>
      </c>
    </row>
    <row r="19" spans="1:14">
      <c r="A19" s="2794"/>
      <c r="B19" s="2101" t="s">
        <v>1242</v>
      </c>
      <c r="C19" s="2140">
        <v>2278207.1369756605</v>
      </c>
      <c r="D19" s="2140">
        <f t="shared" si="0"/>
        <v>20.171562924482139</v>
      </c>
      <c r="E19" s="2140">
        <v>1668463.4076806023</v>
      </c>
      <c r="F19" s="2140">
        <f t="shared" si="1"/>
        <v>20.48896118141905</v>
      </c>
      <c r="G19" s="2140">
        <v>323052.97571360995</v>
      </c>
      <c r="H19" s="2140">
        <f t="shared" si="2"/>
        <v>19.839027458679137</v>
      </c>
      <c r="I19" s="2140">
        <v>1171344.0319215497</v>
      </c>
      <c r="J19" s="2140">
        <f t="shared" si="3"/>
        <v>20.383482783641849</v>
      </c>
      <c r="K19" s="2140">
        <v>609743.72929505818</v>
      </c>
      <c r="L19" s="2140">
        <f t="shared" si="4"/>
        <v>19.311541878599563</v>
      </c>
      <c r="M19" s="2140">
        <v>2040717.305375532</v>
      </c>
      <c r="N19" s="2139">
        <f t="shared" si="5"/>
        <v>19.779347395472772</v>
      </c>
    </row>
    <row r="20" spans="1:14">
      <c r="A20" s="2794"/>
      <c r="B20" s="2101" t="s">
        <v>675</v>
      </c>
      <c r="C20" s="2140">
        <v>2364968.9167993534</v>
      </c>
      <c r="D20" s="2140">
        <f t="shared" si="0"/>
        <v>20.526741169989698</v>
      </c>
      <c r="E20" s="2140">
        <v>1742358.2608635474</v>
      </c>
      <c r="F20" s="2140">
        <f t="shared" si="1"/>
        <v>20.009578964895965</v>
      </c>
      <c r="G20" s="2140">
        <v>365161.18529377994</v>
      </c>
      <c r="H20" s="2140">
        <f t="shared" si="2"/>
        <v>16.675648033956953</v>
      </c>
      <c r="I20" s="2140">
        <v>1203411.189528499</v>
      </c>
      <c r="J20" s="2140">
        <f t="shared" si="3"/>
        <v>20.802390935499584</v>
      </c>
      <c r="K20" s="2140">
        <v>622610.65593580599</v>
      </c>
      <c r="L20" s="2140">
        <f t="shared" si="4"/>
        <v>21.997984242162701</v>
      </c>
      <c r="M20" s="2140">
        <v>2093868.0093048585</v>
      </c>
      <c r="N20" s="2139">
        <f t="shared" si="5"/>
        <v>20.961861122925871</v>
      </c>
    </row>
    <row r="21" spans="1:14">
      <c r="A21" s="2794"/>
      <c r="B21" s="2101" t="s">
        <v>1241</v>
      </c>
      <c r="C21" s="2140">
        <v>2371071.9382863049</v>
      </c>
      <c r="D21" s="2140">
        <f t="shared" si="0"/>
        <v>18.607985956197851</v>
      </c>
      <c r="E21" s="2140">
        <v>1722999.9280382004</v>
      </c>
      <c r="F21" s="2140">
        <f t="shared" si="1"/>
        <v>15.516956469184443</v>
      </c>
      <c r="G21" s="2140">
        <v>360616.26645162998</v>
      </c>
      <c r="H21" s="2140">
        <f t="shared" si="2"/>
        <v>15.308358437233597</v>
      </c>
      <c r="I21" s="2140">
        <v>1187100.1838393647</v>
      </c>
      <c r="J21" s="2140">
        <f t="shared" si="3"/>
        <v>18.27834672789745</v>
      </c>
      <c r="K21" s="2140">
        <v>648072.01024810446</v>
      </c>
      <c r="L21" s="2140">
        <f t="shared" si="4"/>
        <v>27.692119274294086</v>
      </c>
      <c r="M21" s="2140">
        <v>2096330.5892069302</v>
      </c>
      <c r="N21" s="2139">
        <f t="shared" si="5"/>
        <v>20.455385375653929</v>
      </c>
    </row>
    <row r="22" spans="1:14">
      <c r="A22" s="2794"/>
      <c r="B22" s="2101" t="s">
        <v>1240</v>
      </c>
      <c r="C22" s="2140">
        <v>2389497.4916316015</v>
      </c>
      <c r="D22" s="2140">
        <f t="shared" si="0"/>
        <v>17.618204002230335</v>
      </c>
      <c r="E22" s="2140">
        <v>1712720.4443709231</v>
      </c>
      <c r="F22" s="2140">
        <f t="shared" si="1"/>
        <v>12.582216026363028</v>
      </c>
      <c r="G22" s="2140">
        <v>359304.28639188001</v>
      </c>
      <c r="H22" s="2140">
        <f t="shared" si="2"/>
        <v>17.082125598394825</v>
      </c>
      <c r="I22" s="2140">
        <v>1188142.2973198637</v>
      </c>
      <c r="J22" s="2140">
        <f t="shared" si="3"/>
        <v>17.432837242507055</v>
      </c>
      <c r="K22" s="2140">
        <v>676777.04726067884</v>
      </c>
      <c r="L22" s="2140">
        <f t="shared" si="4"/>
        <v>32.632528631938762</v>
      </c>
      <c r="M22" s="2140">
        <v>2131445.6481447392</v>
      </c>
      <c r="N22" s="2139">
        <f t="shared" si="5"/>
        <v>20.605078835880963</v>
      </c>
    </row>
    <row r="23" spans="1:14">
      <c r="A23" s="2794"/>
      <c r="B23" s="2101" t="s">
        <v>1239</v>
      </c>
      <c r="C23" s="2140">
        <v>2425538.1450943802</v>
      </c>
      <c r="D23" s="2140">
        <f t="shared" si="0"/>
        <v>18.459303363667537</v>
      </c>
      <c r="E23" s="2140">
        <v>1717913.715552873</v>
      </c>
      <c r="F23" s="2140">
        <f t="shared" si="1"/>
        <v>12.020726514597477</v>
      </c>
      <c r="G23" s="2140">
        <v>356954.53706253995</v>
      </c>
      <c r="H23" s="2140">
        <f t="shared" si="2"/>
        <v>15.853374674331361</v>
      </c>
      <c r="I23" s="2140">
        <v>1188950.434974364</v>
      </c>
      <c r="J23" s="2140">
        <f t="shared" si="3"/>
        <v>14.746836790165752</v>
      </c>
      <c r="K23" s="2140">
        <v>707624.42954150715</v>
      </c>
      <c r="L23" s="2140">
        <f t="shared" si="4"/>
        <v>37.66929194628743</v>
      </c>
      <c r="M23" s="2140">
        <v>2161200.5134773413</v>
      </c>
      <c r="N23" s="2139">
        <f t="shared" si="5"/>
        <v>20.754418663559427</v>
      </c>
    </row>
    <row r="24" spans="1:14">
      <c r="A24" s="2794"/>
      <c r="B24" s="2101" t="s">
        <v>1238</v>
      </c>
      <c r="C24" s="2140">
        <v>2458777.8322609407</v>
      </c>
      <c r="D24" s="2140">
        <f t="shared" si="0"/>
        <v>19.781302863031542</v>
      </c>
      <c r="E24" s="2140">
        <v>1691065.8790377728</v>
      </c>
      <c r="F24" s="2140">
        <f t="shared" si="1"/>
        <v>9.5939138526129213</v>
      </c>
      <c r="G24" s="2140">
        <v>356224.49940938002</v>
      </c>
      <c r="H24" s="2140">
        <f t="shared" si="2"/>
        <v>14.383261113420872</v>
      </c>
      <c r="I24" s="2140">
        <v>1162917.8725423566</v>
      </c>
      <c r="J24" s="2140">
        <f t="shared" si="3"/>
        <v>8.6041785554351282</v>
      </c>
      <c r="K24" s="2140">
        <v>767711.95322316838</v>
      </c>
      <c r="L24" s="2140">
        <f t="shared" si="4"/>
        <v>50.622259057545364</v>
      </c>
      <c r="M24" s="2140">
        <v>2196480.6470557395</v>
      </c>
      <c r="N24" s="2139">
        <f t="shared" si="5"/>
        <v>20.243072245522882</v>
      </c>
    </row>
    <row r="25" spans="1:14">
      <c r="A25" s="2794"/>
      <c r="B25" s="2101" t="s">
        <v>1237</v>
      </c>
      <c r="C25" s="2140">
        <v>2475105.8302794332</v>
      </c>
      <c r="D25" s="2140">
        <f t="shared" si="0"/>
        <v>18.245823536937458</v>
      </c>
      <c r="E25" s="2140">
        <v>1641966.5638398682</v>
      </c>
      <c r="F25" s="2140">
        <f t="shared" si="1"/>
        <v>4.1443159047798899</v>
      </c>
      <c r="G25" s="2140">
        <v>361859.18262527004</v>
      </c>
      <c r="H25" s="2140">
        <f t="shared" si="2"/>
        <v>16.121541420249073</v>
      </c>
      <c r="I25" s="2140">
        <v>1110176.6456963825</v>
      </c>
      <c r="J25" s="2140">
        <f t="shared" si="3"/>
        <v>4.0724901850339057</v>
      </c>
      <c r="K25" s="2140">
        <v>833139.26643956488</v>
      </c>
      <c r="L25" s="2140">
        <f t="shared" si="4"/>
        <v>61.285906566225691</v>
      </c>
      <c r="M25" s="2140">
        <v>2200651.8924451345</v>
      </c>
      <c r="N25" s="2139">
        <f t="shared" si="5"/>
        <v>20.213189954184692</v>
      </c>
    </row>
    <row r="26" spans="1:14">
      <c r="A26" s="2794"/>
      <c r="B26" s="2101" t="s">
        <v>1236</v>
      </c>
      <c r="C26" s="2140">
        <v>2464390.3410096364</v>
      </c>
      <c r="D26" s="2140">
        <f t="shared" si="0"/>
        <v>16.166448595025226</v>
      </c>
      <c r="E26" s="2140">
        <v>1579406.8398266707</v>
      </c>
      <c r="F26" s="2140">
        <f t="shared" si="1"/>
        <v>-0.2679178172496206</v>
      </c>
      <c r="G26" s="2140">
        <v>354443.18212958996</v>
      </c>
      <c r="H26" s="2140">
        <f t="shared" si="2"/>
        <v>11.536901252063329</v>
      </c>
      <c r="I26" s="2140">
        <v>1057396.9106542633</v>
      </c>
      <c r="J26" s="2140">
        <f t="shared" si="3"/>
        <v>-3.3375660957257454</v>
      </c>
      <c r="K26" s="2140">
        <v>884983.5011829657</v>
      </c>
      <c r="L26" s="2140">
        <f t="shared" si="4"/>
        <v>64.562163233378527</v>
      </c>
      <c r="M26" s="2140">
        <v>2195440.2497896338</v>
      </c>
      <c r="N26" s="2139">
        <f t="shared" si="5"/>
        <v>15.962541578848001</v>
      </c>
    </row>
    <row r="27" spans="1:14">
      <c r="A27" s="2794"/>
      <c r="B27" s="2101" t="s">
        <v>1235</v>
      </c>
      <c r="C27" s="2140">
        <v>2477223.2236062852</v>
      </c>
      <c r="D27" s="2140">
        <f t="shared" si="0"/>
        <v>17.454688704775492</v>
      </c>
      <c r="E27" s="2140">
        <v>1564234.9146167098</v>
      </c>
      <c r="F27" s="2140">
        <f t="shared" si="1"/>
        <v>0.66517565947170842</v>
      </c>
      <c r="G27" s="2140">
        <v>354766.22070260003</v>
      </c>
      <c r="H27" s="2140">
        <f t="shared" si="2"/>
        <v>12.478945811653549</v>
      </c>
      <c r="I27" s="2140">
        <v>1032153.4124248056</v>
      </c>
      <c r="J27" s="2140">
        <f t="shared" si="3"/>
        <v>-4.929007711365033</v>
      </c>
      <c r="K27" s="2140">
        <v>912988.30898957537</v>
      </c>
      <c r="L27" s="2140">
        <f t="shared" si="4"/>
        <v>64.446205042729403</v>
      </c>
      <c r="M27" s="2140">
        <v>2203389.7950979439</v>
      </c>
      <c r="N27" s="2139">
        <f t="shared" si="5"/>
        <v>16.591127402272306</v>
      </c>
    </row>
    <row r="28" spans="1:14">
      <c r="A28" s="2794"/>
      <c r="B28" s="2106" t="s">
        <v>1234</v>
      </c>
      <c r="C28" s="2146">
        <v>2504628.8026739494</v>
      </c>
      <c r="D28" s="2146">
        <f t="shared" si="0"/>
        <v>16.83781844646607</v>
      </c>
      <c r="E28" s="2146">
        <v>1567395.8487023783</v>
      </c>
      <c r="F28" s="2146">
        <f t="shared" si="1"/>
        <v>-6.5111538666136726E-2</v>
      </c>
      <c r="G28" s="2146">
        <v>351955.85463524994</v>
      </c>
      <c r="H28" s="2146">
        <f t="shared" si="2"/>
        <v>11.197147034896823</v>
      </c>
      <c r="I28" s="2146">
        <v>1029426.4527694039</v>
      </c>
      <c r="J28" s="2146">
        <f t="shared" si="3"/>
        <v>-6.0078865884735375</v>
      </c>
      <c r="K28" s="2146">
        <v>937232.95397157106</v>
      </c>
      <c r="L28" s="2146">
        <f t="shared" si="4"/>
        <v>62.922570583244728</v>
      </c>
      <c r="M28" s="2146">
        <v>2220250.7821709784</v>
      </c>
      <c r="N28" s="2145">
        <f t="shared" si="5"/>
        <v>15.460259321130756</v>
      </c>
    </row>
    <row r="29" spans="1:14">
      <c r="A29" s="2795"/>
      <c r="B29" s="2105" t="s">
        <v>1233</v>
      </c>
      <c r="C29" s="2144">
        <v>2591701.9945694054</v>
      </c>
      <c r="D29" s="2144">
        <f t="shared" si="0"/>
        <v>15.464970861942861</v>
      </c>
      <c r="E29" s="2144">
        <v>1623172.4922257666</v>
      </c>
      <c r="F29" s="2144">
        <f t="shared" si="1"/>
        <v>-0.69191704092436002</v>
      </c>
      <c r="G29" s="2144">
        <v>361745.91183872998</v>
      </c>
      <c r="H29" s="2144">
        <f t="shared" si="2"/>
        <v>10.462609508006663</v>
      </c>
      <c r="I29" s="2144">
        <v>1053770.1054989251</v>
      </c>
      <c r="J29" s="2144">
        <f t="shared" si="3"/>
        <v>-6.8444922951500651</v>
      </c>
      <c r="K29" s="2144">
        <v>968529.50234363868</v>
      </c>
      <c r="L29" s="2144">
        <f t="shared" si="4"/>
        <v>58.750130601344871</v>
      </c>
      <c r="M29" s="2144">
        <v>2299807.5981313302</v>
      </c>
      <c r="N29" s="2143">
        <f t="shared" si="5"/>
        <v>14.031593061702885</v>
      </c>
    </row>
    <row r="30" spans="1:14">
      <c r="A30" s="2796" t="s">
        <v>45</v>
      </c>
      <c r="B30" s="2102" t="s">
        <v>1243</v>
      </c>
      <c r="C30" s="2142">
        <v>2615589.850573271</v>
      </c>
      <c r="D30" s="2142">
        <f t="shared" si="0"/>
        <v>16.329959116637209</v>
      </c>
      <c r="E30" s="2142">
        <v>1622250.7148154411</v>
      </c>
      <c r="F30" s="2142">
        <f t="shared" si="1"/>
        <v>-0.9807741109610848</v>
      </c>
      <c r="G30" s="2142">
        <v>364748.28399586002</v>
      </c>
      <c r="H30" s="2142">
        <f t="shared" si="2"/>
        <v>13.668774144791215</v>
      </c>
      <c r="I30" s="2142">
        <v>1074454.5998256991</v>
      </c>
      <c r="J30" s="2142">
        <f t="shared" si="3"/>
        <v>-6.0232283058700249</v>
      </c>
      <c r="K30" s="2142">
        <v>993339.13575782988</v>
      </c>
      <c r="L30" s="2142">
        <f t="shared" si="4"/>
        <v>62.814634635568055</v>
      </c>
      <c r="M30" s="2142">
        <v>2329330.9878227925</v>
      </c>
      <c r="N30" s="2141">
        <f t="shared" si="5"/>
        <v>15.330218548435726</v>
      </c>
    </row>
    <row r="31" spans="1:14">
      <c r="A31" s="2794"/>
      <c r="B31" s="2101" t="s">
        <v>1242</v>
      </c>
      <c r="C31" s="2140">
        <v>2639437.3617012161</v>
      </c>
      <c r="D31" s="2140">
        <f t="shared" si="0"/>
        <v>15.85589909112004</v>
      </c>
      <c r="E31" s="2140">
        <v>1633073.4115327019</v>
      </c>
      <c r="F31" s="2140">
        <f t="shared" si="1"/>
        <v>-2.1211131143174069</v>
      </c>
      <c r="G31" s="2140">
        <v>366829.43883411994</v>
      </c>
      <c r="H31" s="2140">
        <f t="shared" si="2"/>
        <v>13.550862060257977</v>
      </c>
      <c r="I31" s="2140">
        <v>1075517.0553009086</v>
      </c>
      <c r="J31" s="2140">
        <f t="shared" si="3"/>
        <v>-8.1809420639161168</v>
      </c>
      <c r="K31" s="2140">
        <v>1006363.9501685147</v>
      </c>
      <c r="L31" s="2140">
        <f t="shared" si="4"/>
        <v>65.047035634462418</v>
      </c>
      <c r="M31" s="2140">
        <v>2355404.7317384272</v>
      </c>
      <c r="N31" s="2139">
        <f t="shared" si="5"/>
        <v>15.420432096790911</v>
      </c>
    </row>
    <row r="32" spans="1:14">
      <c r="A32" s="2794"/>
      <c r="B32" s="2101" t="s">
        <v>675</v>
      </c>
      <c r="C32" s="2140">
        <v>2699674.6807937725</v>
      </c>
      <c r="D32" s="2140">
        <f t="shared" si="0"/>
        <v>14.152649602151868</v>
      </c>
      <c r="E32" s="2140">
        <v>1694196.5348597376</v>
      </c>
      <c r="F32" s="2140">
        <f t="shared" si="1"/>
        <v>-2.7641689476617697</v>
      </c>
      <c r="G32" s="2140">
        <v>400872.28780599998</v>
      </c>
      <c r="H32" s="2140">
        <f t="shared" si="2"/>
        <v>9.7795450202325558</v>
      </c>
      <c r="I32" s="2140">
        <v>1100897.0532704452</v>
      </c>
      <c r="J32" s="2140">
        <f t="shared" si="3"/>
        <v>-8.5186291394065599</v>
      </c>
      <c r="K32" s="2140">
        <v>1005478.1459340348</v>
      </c>
      <c r="L32" s="2140">
        <f t="shared" si="4"/>
        <v>61.493886483964097</v>
      </c>
      <c r="M32" s="2140">
        <v>2387125.3786899806</v>
      </c>
      <c r="N32" s="2139">
        <f t="shared" si="5"/>
        <v>14.005532730904102</v>
      </c>
    </row>
    <row r="33" spans="1:14">
      <c r="A33" s="2794"/>
      <c r="B33" s="2101" t="s">
        <v>1241</v>
      </c>
      <c r="C33" s="2140">
        <v>2700463.1093405876</v>
      </c>
      <c r="D33" s="2140">
        <f t="shared" si="0"/>
        <v>13.892078335352007</v>
      </c>
      <c r="E33" s="2140">
        <v>1686701.5591099695</v>
      </c>
      <c r="F33" s="2140">
        <f t="shared" si="1"/>
        <v>-2.1066959050636749</v>
      </c>
      <c r="G33" s="2140">
        <v>384311.66610050999</v>
      </c>
      <c r="H33" s="2140">
        <f t="shared" si="2"/>
        <v>6.5708072134506175</v>
      </c>
      <c r="I33" s="2140">
        <v>1119805.3971870914</v>
      </c>
      <c r="J33" s="2140">
        <f t="shared" si="3"/>
        <v>-5.6688380280277526</v>
      </c>
      <c r="K33" s="2140">
        <v>1013761.550230619</v>
      </c>
      <c r="L33" s="2140">
        <f t="shared" si="4"/>
        <v>56.427300392515932</v>
      </c>
      <c r="M33" s="2140">
        <v>2409346.6953803338</v>
      </c>
      <c r="N33" s="2139">
        <f t="shared" si="5"/>
        <v>14.931619458542638</v>
      </c>
    </row>
    <row r="34" spans="1:14">
      <c r="A34" s="2794"/>
      <c r="B34" s="2101" t="s">
        <v>1240</v>
      </c>
      <c r="C34" s="2140">
        <v>2724035.3475584937</v>
      </c>
      <c r="D34" s="2140">
        <f t="shared" si="0"/>
        <v>14.000343465456517</v>
      </c>
      <c r="E34" s="2140">
        <v>1709434.0571949368</v>
      </c>
      <c r="F34" s="2140">
        <f t="shared" si="1"/>
        <v>-0.19188112028366602</v>
      </c>
      <c r="G34" s="2140">
        <v>388393.05082282005</v>
      </c>
      <c r="H34" s="2140">
        <f t="shared" si="2"/>
        <v>8.0958578933327789</v>
      </c>
      <c r="I34" s="2140">
        <v>1133371.759416593</v>
      </c>
      <c r="J34" s="2140">
        <f t="shared" si="3"/>
        <v>-4.6097624860943505</v>
      </c>
      <c r="K34" s="2140">
        <v>1014601.2903635569</v>
      </c>
      <c r="L34" s="2140">
        <f t="shared" si="4"/>
        <v>49.91662238993694</v>
      </c>
      <c r="M34" s="2140">
        <v>2429583.0088010496</v>
      </c>
      <c r="N34" s="2139">
        <f t="shared" si="5"/>
        <v>13.987565712304987</v>
      </c>
    </row>
    <row r="35" spans="1:14">
      <c r="A35" s="2794"/>
      <c r="B35" s="2101" t="s">
        <v>1239</v>
      </c>
      <c r="C35" s="2140">
        <v>2764806.0969660752</v>
      </c>
      <c r="D35" s="2140">
        <f t="shared" si="0"/>
        <v>13.987327000313726</v>
      </c>
      <c r="E35" s="2140">
        <v>1718607.1408525496</v>
      </c>
      <c r="F35" s="2140">
        <f t="shared" si="1"/>
        <v>4.0364384625303319E-2</v>
      </c>
      <c r="G35" s="2140">
        <v>386588.86944615789</v>
      </c>
      <c r="H35" s="2140">
        <f t="shared" si="2"/>
        <v>8.3019906757554036</v>
      </c>
      <c r="I35" s="2140">
        <v>1135299.0047727937</v>
      </c>
      <c r="J35" s="2140">
        <f t="shared" si="3"/>
        <v>-4.5125035176699431</v>
      </c>
      <c r="K35" s="2140">
        <v>1046198.9561135252</v>
      </c>
      <c r="L35" s="2140">
        <f t="shared" si="4"/>
        <v>47.84664186783256</v>
      </c>
      <c r="M35" s="2140">
        <v>2457452.9227162963</v>
      </c>
      <c r="N35" s="2139">
        <f t="shared" si="5"/>
        <v>13.707770629865761</v>
      </c>
    </row>
    <row r="36" spans="1:14">
      <c r="A36" s="2794"/>
      <c r="B36" s="2101" t="s">
        <v>1238</v>
      </c>
      <c r="C36" s="2140">
        <v>2790543.9192355303</v>
      </c>
      <c r="D36" s="2140">
        <f t="shared" si="0"/>
        <v>13.493129904685938</v>
      </c>
      <c r="E36" s="2140">
        <v>1717509.8610948795</v>
      </c>
      <c r="F36" s="2140">
        <f t="shared" si="1"/>
        <v>1.5637464149033318</v>
      </c>
      <c r="G36" s="2140">
        <v>397305.25555106788</v>
      </c>
      <c r="H36" s="2140">
        <f t="shared" si="2"/>
        <v>11.532265807040146</v>
      </c>
      <c r="I36" s="2140">
        <v>1125556.1517644632</v>
      </c>
      <c r="J36" s="2140">
        <f t="shared" si="3"/>
        <v>-3.2127566064672917</v>
      </c>
      <c r="K36" s="2140">
        <v>1073034.0581406513</v>
      </c>
      <c r="L36" s="2140">
        <f t="shared" si="4"/>
        <v>39.77039873296436</v>
      </c>
      <c r="M36" s="2140">
        <v>2455759.1514042071</v>
      </c>
      <c r="N36" s="2139">
        <f t="shared" si="5"/>
        <v>11.804269921340579</v>
      </c>
    </row>
    <row r="37" spans="1:14">
      <c r="A37" s="2794"/>
      <c r="B37" s="2101" t="s">
        <v>1237</v>
      </c>
      <c r="C37" s="2140">
        <v>2827079.2440897557</v>
      </c>
      <c r="D37" s="2140">
        <f t="shared" si="0"/>
        <v>14.220539966591476</v>
      </c>
      <c r="E37" s="2140">
        <v>1738625.8742463831</v>
      </c>
      <c r="F37" s="2140">
        <f t="shared" si="1"/>
        <v>5.886801384095758</v>
      </c>
      <c r="G37" s="2140">
        <v>403872.95392760786</v>
      </c>
      <c r="H37" s="2140">
        <f t="shared" si="2"/>
        <v>11.610530648284239</v>
      </c>
      <c r="I37" s="2140">
        <v>1132958.8115772319</v>
      </c>
      <c r="J37" s="2140">
        <f t="shared" si="3"/>
        <v>2.0521208016007884</v>
      </c>
      <c r="K37" s="2140">
        <v>1088453.3698433726</v>
      </c>
      <c r="L37" s="2140">
        <f t="shared" si="4"/>
        <v>30.644828984582251</v>
      </c>
      <c r="M37" s="2140">
        <v>2487143.3183821137</v>
      </c>
      <c r="N37" s="2139">
        <f t="shared" si="5"/>
        <v>13.018479974979591</v>
      </c>
    </row>
    <row r="38" spans="1:14">
      <c r="A38" s="2794"/>
      <c r="B38" s="2101" t="s">
        <v>1236</v>
      </c>
      <c r="C38" s="2140">
        <v>2873803.1390021173</v>
      </c>
      <c r="D38" s="2140">
        <f t="shared" si="0"/>
        <v>16.613147324086189</v>
      </c>
      <c r="E38" s="2140">
        <v>1746794.4167908428</v>
      </c>
      <c r="F38" s="2140">
        <f t="shared" si="1"/>
        <v>10.598129167437424</v>
      </c>
      <c r="G38" s="2140">
        <v>409164.62591939</v>
      </c>
      <c r="H38" s="2140">
        <f t="shared" si="2"/>
        <v>15.4387068361758</v>
      </c>
      <c r="I38" s="2140">
        <v>1126570.734318882</v>
      </c>
      <c r="J38" s="2140">
        <f t="shared" si="3"/>
        <v>6.5418976514521319</v>
      </c>
      <c r="K38" s="2140">
        <v>1127008.722211275</v>
      </c>
      <c r="L38" s="2140">
        <f t="shared" si="4"/>
        <v>27.34799244333843</v>
      </c>
      <c r="M38" s="2140">
        <v>2531173.810541451</v>
      </c>
      <c r="N38" s="2139">
        <f t="shared" si="5"/>
        <v>15.292311452520153</v>
      </c>
    </row>
    <row r="39" spans="1:14">
      <c r="A39" s="2794"/>
      <c r="B39" s="2101" t="s">
        <v>1235</v>
      </c>
      <c r="C39" s="2140">
        <v>2900306.475994458</v>
      </c>
      <c r="D39" s="2140">
        <f t="shared" si="0"/>
        <v>17.078931295188564</v>
      </c>
      <c r="E39" s="2140">
        <v>1752666.0142938986</v>
      </c>
      <c r="F39" s="2140">
        <f t="shared" si="1"/>
        <v>12.046214920561388</v>
      </c>
      <c r="G39" s="2140">
        <v>406967.67612013995</v>
      </c>
      <c r="H39" s="2140">
        <f t="shared" si="2"/>
        <v>14.714325201017466</v>
      </c>
      <c r="I39" s="2140">
        <v>1132762.5855439969</v>
      </c>
      <c r="J39" s="2140">
        <f t="shared" si="3"/>
        <v>9.7475018643627163</v>
      </c>
      <c r="K39" s="2140">
        <v>1147640.4617005594</v>
      </c>
      <c r="L39" s="2140">
        <f t="shared" si="4"/>
        <v>25.701550655197199</v>
      </c>
      <c r="M39" s="2140">
        <v>2556049.0731449826</v>
      </c>
      <c r="N39" s="2139">
        <f t="shared" si="5"/>
        <v>16.005305953201191</v>
      </c>
    </row>
    <row r="40" spans="1:14">
      <c r="A40" s="2794"/>
      <c r="B40" s="2106" t="s">
        <v>1234</v>
      </c>
      <c r="C40" s="2146">
        <v>2947218.3516100664</v>
      </c>
      <c r="D40" s="2146">
        <f t="shared" si="0"/>
        <v>17.670863980467168</v>
      </c>
      <c r="E40" s="2146">
        <v>1766803.6479564197</v>
      </c>
      <c r="F40" s="2146">
        <f t="shared" si="1"/>
        <v>12.722236020921446</v>
      </c>
      <c r="G40" s="2146">
        <v>404471.35555736005</v>
      </c>
      <c r="H40" s="2146">
        <f t="shared" si="2"/>
        <v>14.921047691203954</v>
      </c>
      <c r="I40" s="2146">
        <v>1145411.066991522</v>
      </c>
      <c r="J40" s="2146">
        <f t="shared" si="3"/>
        <v>11.266916049232234</v>
      </c>
      <c r="K40" s="2146">
        <v>1180414.7036536462</v>
      </c>
      <c r="L40" s="2146">
        <f t="shared" si="4"/>
        <v>25.94677754890931</v>
      </c>
      <c r="M40" s="2146">
        <v>2610174.4054326573</v>
      </c>
      <c r="N40" s="2145">
        <f t="shared" si="5"/>
        <v>17.562143267455969</v>
      </c>
    </row>
    <row r="41" spans="1:14">
      <c r="A41" s="2795"/>
      <c r="B41" s="2105" t="s">
        <v>1233</v>
      </c>
      <c r="C41" s="2144">
        <v>3094466.6397536714</v>
      </c>
      <c r="D41" s="2144">
        <f t="shared" si="0"/>
        <v>19.399014479201227</v>
      </c>
      <c r="E41" s="2144">
        <v>1878960.2463264198</v>
      </c>
      <c r="F41" s="2144">
        <f t="shared" si="1"/>
        <v>15.758507202762258</v>
      </c>
      <c r="G41" s="2144">
        <v>415985.43141382997</v>
      </c>
      <c r="H41" s="2144">
        <f t="shared" si="2"/>
        <v>14.993816875332241</v>
      </c>
      <c r="I41" s="2144">
        <v>1209565.2949770796</v>
      </c>
      <c r="J41" s="2144">
        <f t="shared" si="3"/>
        <v>14.78455202564232</v>
      </c>
      <c r="K41" s="2144">
        <v>1215506.3934272516</v>
      </c>
      <c r="L41" s="2144">
        <f t="shared" si="4"/>
        <v>25.500192868258587</v>
      </c>
      <c r="M41" s="2144">
        <v>2742102.9318979895</v>
      </c>
      <c r="N41" s="2143">
        <f t="shared" si="5"/>
        <v>19.23184070380665</v>
      </c>
    </row>
    <row r="42" spans="1:14">
      <c r="A42" s="2796" t="s">
        <v>44</v>
      </c>
      <c r="B42" s="2102" t="s">
        <v>1243</v>
      </c>
      <c r="C42" s="2142">
        <v>3069546.6740825754</v>
      </c>
      <c r="D42" s="2142">
        <f t="shared" si="0"/>
        <v>17.355810713587548</v>
      </c>
      <c r="E42" s="2142">
        <v>1814770.1967476024</v>
      </c>
      <c r="F42" s="2142">
        <f t="shared" si="1"/>
        <v>11.867430858494878</v>
      </c>
      <c r="G42" s="2142">
        <v>411882.03236638004</v>
      </c>
      <c r="H42" s="2142">
        <f t="shared" si="2"/>
        <v>12.92226733849555</v>
      </c>
      <c r="I42" s="2142">
        <v>1199271.0155345239</v>
      </c>
      <c r="J42" s="2142">
        <f t="shared" si="3"/>
        <v>11.616723101103837</v>
      </c>
      <c r="K42" s="2142">
        <v>1254776.4773349729</v>
      </c>
      <c r="L42" s="2142">
        <f t="shared" si="4"/>
        <v>26.319041721605934</v>
      </c>
      <c r="M42" s="2142">
        <v>2731766.3618438463</v>
      </c>
      <c r="N42" s="2141">
        <f t="shared" si="5"/>
        <v>17.276865165358359</v>
      </c>
    </row>
    <row r="43" spans="1:14">
      <c r="A43" s="2794"/>
      <c r="B43" s="2101" t="s">
        <v>1242</v>
      </c>
      <c r="C43" s="2140">
        <v>3098684.9709072169</v>
      </c>
      <c r="D43" s="2140">
        <f t="shared" si="0"/>
        <v>17.39945095381989</v>
      </c>
      <c r="E43" s="2140">
        <v>1830616.5217407779</v>
      </c>
      <c r="F43" s="2140">
        <f t="shared" si="1"/>
        <v>12.09640110561069</v>
      </c>
      <c r="G43" s="2140">
        <v>400814.17380667996</v>
      </c>
      <c r="H43" s="2140">
        <f t="shared" si="2"/>
        <v>9.2644513702532745</v>
      </c>
      <c r="I43" s="2140">
        <v>1221105.3627470115</v>
      </c>
      <c r="J43" s="2140">
        <f t="shared" si="3"/>
        <v>13.536587516538273</v>
      </c>
      <c r="K43" s="2140">
        <v>1268068.449166439</v>
      </c>
      <c r="L43" s="2140">
        <f t="shared" si="4"/>
        <v>26.004955657851426</v>
      </c>
      <c r="M43" s="2140">
        <v>2778194.7810532846</v>
      </c>
      <c r="N43" s="2139">
        <f t="shared" si="5"/>
        <v>17.949783475335618</v>
      </c>
    </row>
    <row r="44" spans="1:14">
      <c r="A44" s="2794"/>
      <c r="B44" s="2101" t="s">
        <v>675</v>
      </c>
      <c r="C44" s="2140">
        <v>3202641.2898177868</v>
      </c>
      <c r="D44" s="2140">
        <f t="shared" si="0"/>
        <v>18.630637706174635</v>
      </c>
      <c r="E44" s="2140">
        <v>1908281.3249095178</v>
      </c>
      <c r="F44" s="2140">
        <f t="shared" si="1"/>
        <v>12.63636099146574</v>
      </c>
      <c r="G44" s="2140">
        <v>462253.09167127992</v>
      </c>
      <c r="H44" s="2140">
        <f t="shared" si="2"/>
        <v>15.311810203000329</v>
      </c>
      <c r="I44" s="2140">
        <v>1232917.4985487591</v>
      </c>
      <c r="J44" s="2140">
        <f t="shared" si="3"/>
        <v>11.992079085516631</v>
      </c>
      <c r="K44" s="2140">
        <v>1294359.964908269</v>
      </c>
      <c r="L44" s="2140">
        <f t="shared" si="4"/>
        <v>28.730790434622381</v>
      </c>
      <c r="M44" s="2140">
        <v>2808873.1430202951</v>
      </c>
      <c r="N44" s="2139">
        <f t="shared" si="5"/>
        <v>17.667600038744656</v>
      </c>
    </row>
    <row r="45" spans="1:14">
      <c r="A45" s="2794"/>
      <c r="B45" s="2101" t="s">
        <v>1241</v>
      </c>
      <c r="C45" s="2140">
        <v>3201534.7764732335</v>
      </c>
      <c r="D45" s="2140">
        <f t="shared" si="0"/>
        <v>18.555027298817645</v>
      </c>
      <c r="E45" s="2140">
        <v>1892029.2507643208</v>
      </c>
      <c r="F45" s="2140">
        <f t="shared" si="1"/>
        <v>12.173326724301935</v>
      </c>
      <c r="G45" s="2140">
        <v>435257.99105167005</v>
      </c>
      <c r="H45" s="2140">
        <f t="shared" si="2"/>
        <v>13.256512733036821</v>
      </c>
      <c r="I45" s="2140">
        <v>1254355.7640768087</v>
      </c>
      <c r="J45" s="2140">
        <f t="shared" si="3"/>
        <v>12.015513340773557</v>
      </c>
      <c r="K45" s="2140">
        <v>1309505.5257089131</v>
      </c>
      <c r="L45" s="2140">
        <f t="shared" si="4"/>
        <v>29.172932768165822</v>
      </c>
      <c r="M45" s="2140">
        <v>2841367.339693238</v>
      </c>
      <c r="N45" s="2139">
        <f t="shared" si="5"/>
        <v>17.931028570577155</v>
      </c>
    </row>
    <row r="46" spans="1:14">
      <c r="A46" s="2794"/>
      <c r="B46" s="2101" t="s">
        <v>1240</v>
      </c>
      <c r="C46" s="2140">
        <v>3252780.9404502329</v>
      </c>
      <c r="D46" s="2140">
        <f t="shared" si="0"/>
        <v>19.410379287685998</v>
      </c>
      <c r="E46" s="2140">
        <v>1875182.7080473788</v>
      </c>
      <c r="F46" s="2140">
        <f t="shared" si="1"/>
        <v>9.6961125908784176</v>
      </c>
      <c r="G46" s="2140">
        <v>418829.81774028006</v>
      </c>
      <c r="H46" s="2140">
        <f t="shared" si="2"/>
        <v>7.8365889536331794</v>
      </c>
      <c r="I46" s="2140">
        <v>1217792.7925944128</v>
      </c>
      <c r="J46" s="2140">
        <f t="shared" si="3"/>
        <v>7.4486621425326334</v>
      </c>
      <c r="K46" s="2140">
        <v>1377598.2324028537</v>
      </c>
      <c r="L46" s="2140">
        <f t="shared" si="4"/>
        <v>35.777299466002638</v>
      </c>
      <c r="M46" s="2140">
        <v>2911147.9059036169</v>
      </c>
      <c r="N46" s="2139">
        <f t="shared" si="5"/>
        <v>19.820886767734269</v>
      </c>
    </row>
    <row r="47" spans="1:14">
      <c r="A47" s="2794"/>
      <c r="B47" s="2101" t="s">
        <v>1239</v>
      </c>
      <c r="C47" s="2140">
        <v>3294006.2490107808</v>
      </c>
      <c r="D47" s="2140">
        <f t="shared" si="0"/>
        <v>19.140588290275279</v>
      </c>
      <c r="E47" s="2140">
        <v>1884686.182023681</v>
      </c>
      <c r="F47" s="2140">
        <f t="shared" si="1"/>
        <v>9.663583795465005</v>
      </c>
      <c r="G47" s="2140">
        <v>409844.69655408</v>
      </c>
      <c r="H47" s="2140">
        <f t="shared" si="2"/>
        <v>6.0156483918534205</v>
      </c>
      <c r="I47" s="2140">
        <v>1231709.7444871513</v>
      </c>
      <c r="J47" s="2140">
        <f t="shared" si="3"/>
        <v>8.4921011389111651</v>
      </c>
      <c r="K47" s="2140">
        <v>1409320.0669870994</v>
      </c>
      <c r="L47" s="2140">
        <f t="shared" si="4"/>
        <v>34.708609557642411</v>
      </c>
      <c r="M47" s="2140">
        <v>2952847.6549506201</v>
      </c>
      <c r="N47" s="2139">
        <f t="shared" si="5"/>
        <v>20.158869683930678</v>
      </c>
    </row>
    <row r="48" spans="1:14">
      <c r="A48" s="2794"/>
      <c r="B48" s="2149" t="s">
        <v>1238</v>
      </c>
      <c r="C48" s="2148">
        <v>3325914.8325709468</v>
      </c>
      <c r="D48" s="2148">
        <f t="shared" si="0"/>
        <v>19.185181413739631</v>
      </c>
      <c r="E48" s="2148">
        <v>1911703.7650607913</v>
      </c>
      <c r="F48" s="2148">
        <f t="shared" si="1"/>
        <v>11.306712605546087</v>
      </c>
      <c r="G48" s="2148">
        <v>416966.74842905102</v>
      </c>
      <c r="H48" s="2148">
        <f t="shared" si="2"/>
        <v>4.9487120050079314</v>
      </c>
      <c r="I48" s="2148">
        <v>1248004.9299014672</v>
      </c>
      <c r="J48" s="2148">
        <f t="shared" si="3"/>
        <v>10.878957744138203</v>
      </c>
      <c r="K48" s="2148">
        <v>1414211.0675101555</v>
      </c>
      <c r="L48" s="2148">
        <f t="shared" si="4"/>
        <v>31.795543373590039</v>
      </c>
      <c r="M48" s="2148">
        <v>2979404.3899325789</v>
      </c>
      <c r="N48" s="2147">
        <f t="shared" si="5"/>
        <v>21.323151263793545</v>
      </c>
    </row>
    <row r="49" spans="1:14">
      <c r="A49" s="2794"/>
      <c r="B49" s="2101" t="s">
        <v>1237</v>
      </c>
      <c r="C49" s="2140">
        <v>3354558.9047238198</v>
      </c>
      <c r="D49" s="2140">
        <f t="shared" si="0"/>
        <v>18.658113731222929</v>
      </c>
      <c r="E49" s="2140">
        <v>1931641.4261648064</v>
      </c>
      <c r="F49" s="2140">
        <f t="shared" si="1"/>
        <v>11.101615061497167</v>
      </c>
      <c r="G49" s="2140">
        <v>422263.776375057</v>
      </c>
      <c r="H49" s="2140">
        <f t="shared" si="2"/>
        <v>4.5536157518350686</v>
      </c>
      <c r="I49" s="2140">
        <v>1267223.110836304</v>
      </c>
      <c r="J49" s="2140">
        <f t="shared" si="3"/>
        <v>11.850766143224405</v>
      </c>
      <c r="K49" s="2140">
        <v>1422917.4785590135</v>
      </c>
      <c r="L49" s="2140">
        <f t="shared" si="4"/>
        <v>30.728381939206994</v>
      </c>
      <c r="M49" s="2140">
        <v>3008612.5130567853</v>
      </c>
      <c r="N49" s="2139">
        <f t="shared" si="5"/>
        <v>20.966592106718128</v>
      </c>
    </row>
    <row r="50" spans="1:14">
      <c r="A50" s="2794"/>
      <c r="B50" s="2101" t="s">
        <v>1236</v>
      </c>
      <c r="C50" s="2140">
        <v>3382985.577445033</v>
      </c>
      <c r="D50" s="2140">
        <f t="shared" si="0"/>
        <v>17.718069534147745</v>
      </c>
      <c r="E50" s="2140">
        <v>1955171.9752524947</v>
      </c>
      <c r="F50" s="2140">
        <f t="shared" si="1"/>
        <v>11.929140399044599</v>
      </c>
      <c r="G50" s="2140">
        <v>427335.57886481297</v>
      </c>
      <c r="H50" s="2140">
        <f t="shared" si="2"/>
        <v>4.4409882463795496</v>
      </c>
      <c r="I50" s="2140">
        <v>1278671.1844793088</v>
      </c>
      <c r="J50" s="2140">
        <f t="shared" si="3"/>
        <v>13.501189541585759</v>
      </c>
      <c r="K50" s="2140">
        <v>1427813.6021925393</v>
      </c>
      <c r="L50" s="2140">
        <f t="shared" si="4"/>
        <v>26.690554744870354</v>
      </c>
      <c r="M50" s="2140">
        <v>3033520.1672635567</v>
      </c>
      <c r="N50" s="2139">
        <f t="shared" si="5"/>
        <v>19.846379360832884</v>
      </c>
    </row>
    <row r="51" spans="1:14">
      <c r="A51" s="2794"/>
      <c r="B51" s="2101" t="s">
        <v>1235</v>
      </c>
      <c r="C51" s="2140">
        <v>3408507.863996963</v>
      </c>
      <c r="D51" s="2140">
        <f t="shared" si="0"/>
        <v>17.52233400879653</v>
      </c>
      <c r="E51" s="2140">
        <v>1952703.7061393068</v>
      </c>
      <c r="F51" s="2140">
        <f t="shared" si="1"/>
        <v>11.413337750261444</v>
      </c>
      <c r="G51" s="2140">
        <v>424071.76142749999</v>
      </c>
      <c r="H51" s="2140">
        <f t="shared" si="2"/>
        <v>4.2028117491844217</v>
      </c>
      <c r="I51" s="2140">
        <v>1273251.1517548484</v>
      </c>
      <c r="J51" s="2140">
        <f t="shared" si="3"/>
        <v>12.402295768215494</v>
      </c>
      <c r="K51" s="2140">
        <v>1455805.6257454057</v>
      </c>
      <c r="L51" s="2140">
        <f t="shared" si="4"/>
        <v>26.852065113512207</v>
      </c>
      <c r="M51" s="2140">
        <v>3062731.7619261239</v>
      </c>
      <c r="N51" s="2139">
        <f t="shared" si="5"/>
        <v>19.82288580076888</v>
      </c>
    </row>
    <row r="52" spans="1:14">
      <c r="A52" s="2794"/>
      <c r="B52" s="2106" t="s">
        <v>1234</v>
      </c>
      <c r="C52" s="2146">
        <v>3440493.9091508915</v>
      </c>
      <c r="D52" s="2146">
        <f t="shared" si="0"/>
        <v>16.736987175427586</v>
      </c>
      <c r="E52" s="2146">
        <v>1972207.1927667879</v>
      </c>
      <c r="F52" s="2146">
        <f t="shared" si="1"/>
        <v>11.625714325864621</v>
      </c>
      <c r="G52" s="2146">
        <v>418092.12706382107</v>
      </c>
      <c r="H52" s="2146">
        <f t="shared" si="2"/>
        <v>3.367549103122927</v>
      </c>
      <c r="I52" s="2146">
        <v>1283203.2551588542</v>
      </c>
      <c r="J52" s="2146">
        <f t="shared" si="3"/>
        <v>12.029933369619879</v>
      </c>
      <c r="K52" s="2146">
        <v>1468286.7163841035</v>
      </c>
      <c r="L52" s="2146">
        <f t="shared" si="4"/>
        <v>24.387362495522076</v>
      </c>
      <c r="M52" s="2146">
        <v>3105742.4131259751</v>
      </c>
      <c r="N52" s="2145">
        <f t="shared" si="5"/>
        <v>18.986011304910232</v>
      </c>
    </row>
    <row r="53" spans="1:14">
      <c r="A53" s="2795"/>
      <c r="B53" s="2105" t="s">
        <v>1233</v>
      </c>
      <c r="C53" s="2144">
        <v>3582137.6497642044</v>
      </c>
      <c r="D53" s="2144">
        <f t="shared" si="0"/>
        <v>15.759452816377854</v>
      </c>
      <c r="E53" s="2144">
        <v>2093758.3599650555</v>
      </c>
      <c r="F53" s="2144">
        <f t="shared" si="1"/>
        <v>11.431754027717743</v>
      </c>
      <c r="G53" s="2144">
        <v>423204.34043245297</v>
      </c>
      <c r="H53" s="2144">
        <f t="shared" si="2"/>
        <v>1.7353754418965455</v>
      </c>
      <c r="I53" s="2144">
        <v>1367115.6025136779</v>
      </c>
      <c r="J53" s="2144">
        <f t="shared" si="3"/>
        <v>13.025366070839835</v>
      </c>
      <c r="K53" s="2144">
        <v>1488379.2897991484</v>
      </c>
      <c r="L53" s="2144">
        <f t="shared" si="4"/>
        <v>22.44931806590521</v>
      </c>
      <c r="M53" s="2144">
        <v>3235066.7569785174</v>
      </c>
      <c r="N53" s="2143">
        <f t="shared" si="5"/>
        <v>17.977582801361702</v>
      </c>
    </row>
    <row r="54" spans="1:14">
      <c r="A54" s="2796" t="s">
        <v>56</v>
      </c>
      <c r="B54" s="2102" t="s">
        <v>1243</v>
      </c>
      <c r="C54" s="2142">
        <v>3569086.4215881834</v>
      </c>
      <c r="D54" s="2142">
        <f t="shared" si="0"/>
        <v>16.274056091846532</v>
      </c>
      <c r="E54" s="2142">
        <v>2029579.6271554003</v>
      </c>
      <c r="F54" s="2142">
        <f t="shared" si="1"/>
        <v>11.836729013556395</v>
      </c>
      <c r="G54" s="2142">
        <v>427593.28049456148</v>
      </c>
      <c r="H54" s="2142">
        <f t="shared" si="2"/>
        <v>3.814501943169462</v>
      </c>
      <c r="I54" s="2142">
        <v>1357469.0176389497</v>
      </c>
      <c r="J54" s="2142">
        <f t="shared" si="3"/>
        <v>13.191180313310232</v>
      </c>
      <c r="K54" s="2142">
        <v>1539506.794432783</v>
      </c>
      <c r="L54" s="2142">
        <f t="shared" si="4"/>
        <v>22.691716193353457</v>
      </c>
      <c r="M54" s="2142">
        <v>3220859.9590161131</v>
      </c>
      <c r="N54" s="2141">
        <f t="shared" si="5"/>
        <v>17.903932195802639</v>
      </c>
    </row>
    <row r="55" spans="1:14">
      <c r="A55" s="2794"/>
      <c r="B55" s="2101" t="s">
        <v>1242</v>
      </c>
      <c r="C55" s="2140">
        <v>3576095.5645430819</v>
      </c>
      <c r="D55" s="2140">
        <f t="shared" si="0"/>
        <v>15.406877372761492</v>
      </c>
      <c r="E55" s="2140">
        <v>2008314.0255622896</v>
      </c>
      <c r="F55" s="2140">
        <f t="shared" si="1"/>
        <v>9.7069758581952961</v>
      </c>
      <c r="G55" s="2140">
        <v>413299.7913854575</v>
      </c>
      <c r="H55" s="2140">
        <f t="shared" si="2"/>
        <v>3.1150638861388136</v>
      </c>
      <c r="I55" s="2140">
        <v>1353629.0327015105</v>
      </c>
      <c r="J55" s="2140">
        <f t="shared" si="3"/>
        <v>10.852762914444366</v>
      </c>
      <c r="K55" s="2140">
        <v>1567781.5389807923</v>
      </c>
      <c r="L55" s="2140">
        <f t="shared" si="4"/>
        <v>23.635403121288032</v>
      </c>
      <c r="M55" s="2140">
        <v>3249236.0471998099</v>
      </c>
      <c r="N55" s="2139">
        <f t="shared" si="5"/>
        <v>16.954940285646263</v>
      </c>
    </row>
    <row r="56" spans="1:14">
      <c r="A56" s="2794"/>
      <c r="B56" s="2101" t="s">
        <v>675</v>
      </c>
      <c r="C56" s="2140">
        <v>3696691.173671437</v>
      </c>
      <c r="D56" s="2140">
        <f t="shared" si="0"/>
        <v>15.426325933672047</v>
      </c>
      <c r="E56" s="2140">
        <v>2105924.5512072947</v>
      </c>
      <c r="F56" s="2140">
        <f t="shared" si="1"/>
        <v>10.357132552620262</v>
      </c>
      <c r="G56" s="2140">
        <v>456003.40562454454</v>
      </c>
      <c r="H56" s="2140">
        <f t="shared" si="2"/>
        <v>-1.3520052454683626</v>
      </c>
      <c r="I56" s="2140">
        <v>1390853.0082468153</v>
      </c>
      <c r="J56" s="2140">
        <f t="shared" si="3"/>
        <v>12.809900896366436</v>
      </c>
      <c r="K56" s="2140">
        <v>1590766.6224641425</v>
      </c>
      <c r="L56" s="2140">
        <f t="shared" si="4"/>
        <v>22.899862912314333</v>
      </c>
      <c r="M56" s="2140">
        <v>3331565.3882900197</v>
      </c>
      <c r="N56" s="2139">
        <f t="shared" si="5"/>
        <v>18.608609882171102</v>
      </c>
    </row>
    <row r="57" spans="1:14">
      <c r="A57" s="2794"/>
      <c r="B57" s="2101" t="s">
        <v>1241</v>
      </c>
      <c r="C57" s="2140">
        <v>3694279.9053084655</v>
      </c>
      <c r="D57" s="2140">
        <f t="shared" si="0"/>
        <v>15.390903527152474</v>
      </c>
      <c r="E57" s="2140">
        <v>2071077.1993880731</v>
      </c>
      <c r="F57" s="2140">
        <f t="shared" si="1"/>
        <v>9.4632759272311677</v>
      </c>
      <c r="G57" s="2140">
        <v>444412.01679606445</v>
      </c>
      <c r="H57" s="2140">
        <f t="shared" si="2"/>
        <v>2.1031264060830792</v>
      </c>
      <c r="I57" s="2140">
        <v>1382218.7725000032</v>
      </c>
      <c r="J57" s="2140">
        <f t="shared" si="3"/>
        <v>10.193520218508361</v>
      </c>
      <c r="K57" s="2140">
        <v>1623202.7059203924</v>
      </c>
      <c r="L57" s="2140">
        <f t="shared" si="4"/>
        <v>23.955391867602575</v>
      </c>
      <c r="M57" s="2140">
        <v>3336382.1452492238</v>
      </c>
      <c r="N57" s="2139">
        <f t="shared" si="5"/>
        <v>17.421710971360323</v>
      </c>
    </row>
    <row r="58" spans="1:14" ht="15.75" thickBot="1">
      <c r="A58" s="2797"/>
      <c r="B58" s="2100" t="s">
        <v>1240</v>
      </c>
      <c r="C58" s="2138">
        <v>3711404.2160411784</v>
      </c>
      <c r="D58" s="2138">
        <f t="shared" si="0"/>
        <v>14.0994208951392</v>
      </c>
      <c r="E58" s="2138">
        <v>2056537.6444481274</v>
      </c>
      <c r="F58" s="2138">
        <f t="shared" si="1"/>
        <v>9.6713208596933367</v>
      </c>
      <c r="G58" s="2138">
        <v>431254.17144337995</v>
      </c>
      <c r="H58" s="2138">
        <f t="shared" si="2"/>
        <v>2.9664444069749432</v>
      </c>
      <c r="I58" s="2138">
        <v>1368688.9906084335</v>
      </c>
      <c r="J58" s="2138">
        <f t="shared" si="3"/>
        <v>12.390958374170378</v>
      </c>
      <c r="K58" s="2138">
        <v>1654866.5715930511</v>
      </c>
      <c r="L58" s="2138">
        <f t="shared" si="4"/>
        <v>20.126937786975567</v>
      </c>
      <c r="M58" s="2138">
        <v>3365557.3964377404</v>
      </c>
      <c r="N58" s="2137">
        <f t="shared" si="5"/>
        <v>15.609289023502065</v>
      </c>
    </row>
    <row r="59" spans="1:14" ht="15.75" thickTop="1"/>
  </sheetData>
  <mergeCells count="21">
    <mergeCell ref="A18:A29"/>
    <mergeCell ref="A30:A41"/>
    <mergeCell ref="A42:A53"/>
    <mergeCell ref="A54:A58"/>
    <mergeCell ref="M3:N3"/>
    <mergeCell ref="I4:I5"/>
    <mergeCell ref="J4:J5"/>
    <mergeCell ref="K4:K5"/>
    <mergeCell ref="L4:L5"/>
    <mergeCell ref="A4:A5"/>
    <mergeCell ref="B4:B5"/>
    <mergeCell ref="A1:N1"/>
    <mergeCell ref="A2:N2"/>
    <mergeCell ref="C4:C5"/>
    <mergeCell ref="D4:D5"/>
    <mergeCell ref="E4:E5"/>
    <mergeCell ref="F4:F5"/>
    <mergeCell ref="G4:G5"/>
    <mergeCell ref="H4:H5"/>
    <mergeCell ref="M4:M5"/>
    <mergeCell ref="N4:N5"/>
  </mergeCells>
  <printOptions horizontalCentered="1"/>
  <pageMargins left="0" right="0" top="0.47" bottom="0.52" header="0.3" footer="0.3"/>
  <pageSetup paperSize="9" scale="7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80" zoomScaleNormal="80" zoomScaleSheetLayoutView="80" workbookViewId="0">
      <pane ySplit="5" topLeftCell="A6" activePane="bottomLeft" state="frozen"/>
      <selection activeCell="E9" sqref="E9"/>
      <selection pane="bottomLeft" activeCell="A3" sqref="A3:N3"/>
    </sheetView>
  </sheetViews>
  <sheetFormatPr defaultColWidth="19" defaultRowHeight="15"/>
  <cols>
    <col min="1" max="1" width="8.140625" style="492" bestFit="1" customWidth="1"/>
    <col min="2" max="2" width="13.5703125" style="492" customWidth="1"/>
    <col min="3" max="3" width="12.42578125" style="492" bestFit="1" customWidth="1"/>
    <col min="4" max="4" width="11" style="492" customWidth="1"/>
    <col min="5" max="5" width="14" style="492" bestFit="1" customWidth="1"/>
    <col min="6" max="6" width="11" style="492" bestFit="1" customWidth="1"/>
    <col min="7" max="7" width="12.85546875" style="492" bestFit="1" customWidth="1"/>
    <col min="8" max="8" width="10.85546875" style="492" customWidth="1"/>
    <col min="9" max="9" width="15.140625" style="492" customWidth="1"/>
    <col min="10" max="10" width="10.85546875" style="492" customWidth="1"/>
    <col min="11" max="11" width="13.140625" style="492" customWidth="1"/>
    <col min="12" max="12" width="10.85546875" style="492" customWidth="1"/>
    <col min="13" max="13" width="15.140625" style="492" bestFit="1" customWidth="1"/>
    <col min="14" max="14" width="11.5703125" style="492" customWidth="1"/>
    <col min="15" max="16384" width="19" style="492"/>
  </cols>
  <sheetData>
    <row r="1" spans="1:14" ht="18.75">
      <c r="A1" s="2804" t="s">
        <v>1586</v>
      </c>
      <c r="B1" s="2804"/>
      <c r="C1" s="2804"/>
      <c r="D1" s="2804"/>
      <c r="E1" s="2804"/>
      <c r="F1" s="2804"/>
      <c r="G1" s="2804"/>
      <c r="H1" s="2804"/>
      <c r="I1" s="2804"/>
      <c r="J1" s="2804"/>
      <c r="K1" s="2804"/>
      <c r="L1" s="2804"/>
      <c r="M1" s="2804"/>
      <c r="N1" s="2804"/>
    </row>
    <row r="2" spans="1:14" ht="18.75">
      <c r="A2" s="2804" t="s">
        <v>1585</v>
      </c>
      <c r="B2" s="2804"/>
      <c r="C2" s="2804"/>
      <c r="D2" s="2804"/>
      <c r="E2" s="2804"/>
      <c r="F2" s="2804"/>
      <c r="G2" s="2804"/>
      <c r="H2" s="2804"/>
      <c r="I2" s="2804"/>
      <c r="J2" s="2804"/>
      <c r="K2" s="2804"/>
      <c r="L2" s="2804"/>
      <c r="M2" s="2804"/>
      <c r="N2" s="2804"/>
    </row>
    <row r="3" spans="1:14" ht="16.5" thickBot="1">
      <c r="A3" s="2813" t="s">
        <v>1593</v>
      </c>
      <c r="B3" s="2813"/>
      <c r="C3" s="2813"/>
      <c r="D3" s="2813"/>
      <c r="E3" s="2813"/>
      <c r="F3" s="2813"/>
      <c r="G3" s="2813"/>
      <c r="H3" s="2813"/>
      <c r="I3" s="2813"/>
      <c r="J3" s="2813"/>
      <c r="K3" s="2813"/>
      <c r="L3" s="2813"/>
      <c r="M3" s="2813"/>
      <c r="N3" s="2813"/>
    </row>
    <row r="4" spans="1:14" ht="15" customHeight="1" thickTop="1">
      <c r="A4" s="2800" t="s">
        <v>1584</v>
      </c>
      <c r="B4" s="2816" t="s">
        <v>1229</v>
      </c>
      <c r="C4" s="2816" t="s">
        <v>1583</v>
      </c>
      <c r="D4" s="2816" t="s">
        <v>1549</v>
      </c>
      <c r="E4" s="2816" t="s">
        <v>1582</v>
      </c>
      <c r="F4" s="2816" t="s">
        <v>1568</v>
      </c>
      <c r="G4" s="2816" t="s">
        <v>1581</v>
      </c>
      <c r="H4" s="2816" t="s">
        <v>1549</v>
      </c>
      <c r="I4" s="2816" t="s">
        <v>1580</v>
      </c>
      <c r="J4" s="2816" t="s">
        <v>1549</v>
      </c>
      <c r="K4" s="2816" t="s">
        <v>1579</v>
      </c>
      <c r="L4" s="2816" t="s">
        <v>1549</v>
      </c>
      <c r="M4" s="2816" t="s">
        <v>1578</v>
      </c>
      <c r="N4" s="2814" t="s">
        <v>1549</v>
      </c>
    </row>
    <row r="5" spans="1:14" ht="16.5" customHeight="1">
      <c r="A5" s="2817"/>
      <c r="B5" s="2818"/>
      <c r="C5" s="2818"/>
      <c r="D5" s="2818"/>
      <c r="E5" s="2818"/>
      <c r="F5" s="2818"/>
      <c r="G5" s="2818"/>
      <c r="H5" s="2818"/>
      <c r="I5" s="2818"/>
      <c r="J5" s="2818"/>
      <c r="K5" s="2818"/>
      <c r="L5" s="2818"/>
      <c r="M5" s="2818"/>
      <c r="N5" s="2815"/>
    </row>
    <row r="6" spans="1:14" hidden="1">
      <c r="A6" s="2158" t="s">
        <v>142</v>
      </c>
      <c r="B6" s="2157" t="s">
        <v>1243</v>
      </c>
      <c r="C6" s="2156">
        <v>761386.19648636004</v>
      </c>
      <c r="D6" s="2156"/>
      <c r="E6" s="2156">
        <v>1104974.0352703992</v>
      </c>
      <c r="F6" s="2156"/>
      <c r="G6" s="2156">
        <v>1485920.2068525481</v>
      </c>
      <c r="H6" s="2156"/>
      <c r="I6" s="2156">
        <v>160997.43947424999</v>
      </c>
      <c r="J6" s="2156"/>
      <c r="K6" s="2156">
        <v>73830.970726729895</v>
      </c>
      <c r="L6" s="2156"/>
      <c r="M6" s="2156">
        <v>1374207.9472096113</v>
      </c>
      <c r="N6" s="2155"/>
    </row>
    <row r="7" spans="1:14" hidden="1">
      <c r="A7" s="2158" t="s">
        <v>142</v>
      </c>
      <c r="B7" s="2157" t="s">
        <v>1242</v>
      </c>
      <c r="C7" s="2156">
        <v>797817.34828989743</v>
      </c>
      <c r="D7" s="2156"/>
      <c r="E7" s="2156">
        <v>1097978.1972896545</v>
      </c>
      <c r="F7" s="2156"/>
      <c r="G7" s="2156">
        <v>1490331.6466218212</v>
      </c>
      <c r="H7" s="2156"/>
      <c r="I7" s="2156">
        <v>154874.11747428999</v>
      </c>
      <c r="J7" s="2156"/>
      <c r="K7" s="2156">
        <v>85762.272289960005</v>
      </c>
      <c r="L7" s="2156"/>
      <c r="M7" s="2156">
        <v>1396801.376991038</v>
      </c>
      <c r="N7" s="2155"/>
    </row>
    <row r="8" spans="1:14" hidden="1">
      <c r="A8" s="2158" t="s">
        <v>142</v>
      </c>
      <c r="B8" s="2157" t="s">
        <v>675</v>
      </c>
      <c r="C8" s="2156">
        <v>819282.25861470995</v>
      </c>
      <c r="D8" s="2156"/>
      <c r="E8" s="2156">
        <v>1142912.10077963</v>
      </c>
      <c r="F8" s="2156"/>
      <c r="G8" s="2156">
        <v>1504913.0621274498</v>
      </c>
      <c r="H8" s="2156"/>
      <c r="I8" s="2156">
        <v>151539.63447428998</v>
      </c>
      <c r="J8" s="2156"/>
      <c r="K8" s="2156">
        <v>84617.621207030024</v>
      </c>
      <c r="L8" s="2156"/>
      <c r="M8" s="2156">
        <v>1414280.6089761041</v>
      </c>
      <c r="N8" s="2155"/>
    </row>
    <row r="9" spans="1:14" hidden="1">
      <c r="A9" s="2158" t="s">
        <v>142</v>
      </c>
      <c r="B9" s="2157" t="s">
        <v>1241</v>
      </c>
      <c r="C9" s="2156">
        <v>846732.64821535815</v>
      </c>
      <c r="D9" s="2156"/>
      <c r="E9" s="2156">
        <v>1152350.2290218847</v>
      </c>
      <c r="F9" s="2156"/>
      <c r="G9" s="2156">
        <v>1516385.1947821002</v>
      </c>
      <c r="H9" s="2156"/>
      <c r="I9" s="2156">
        <v>151539.63447429001</v>
      </c>
      <c r="J9" s="2156"/>
      <c r="K9" s="2156">
        <v>80815.472701440187</v>
      </c>
      <c r="L9" s="2156"/>
      <c r="M9" s="2156">
        <v>1419164.074184929</v>
      </c>
      <c r="N9" s="2155"/>
    </row>
    <row r="10" spans="1:14" hidden="1">
      <c r="A10" s="2158" t="s">
        <v>142</v>
      </c>
      <c r="B10" s="2157" t="s">
        <v>1240</v>
      </c>
      <c r="C10" s="2156">
        <v>899313.73598867329</v>
      </c>
      <c r="D10" s="2156"/>
      <c r="E10" s="2156">
        <v>1132257.4071876765</v>
      </c>
      <c r="F10" s="2156"/>
      <c r="G10" s="2156">
        <v>1522371.8578006772</v>
      </c>
      <c r="H10" s="2156"/>
      <c r="I10" s="2156">
        <v>146070.08447429002</v>
      </c>
      <c r="J10" s="2156"/>
      <c r="K10" s="2156">
        <v>82076.889457140074</v>
      </c>
      <c r="L10" s="2156"/>
      <c r="M10" s="2156">
        <v>1431372.2566010868</v>
      </c>
      <c r="N10" s="2155"/>
    </row>
    <row r="11" spans="1:14" hidden="1">
      <c r="A11" s="2158" t="s">
        <v>142</v>
      </c>
      <c r="B11" s="2157" t="s">
        <v>1239</v>
      </c>
      <c r="C11" s="2156">
        <v>902750.81895720644</v>
      </c>
      <c r="D11" s="2156"/>
      <c r="E11" s="2156">
        <v>1144820.0144183955</v>
      </c>
      <c r="F11" s="2156"/>
      <c r="G11" s="2156">
        <v>1544110.3174265623</v>
      </c>
      <c r="H11" s="2156"/>
      <c r="I11" s="2156">
        <v>142261.07947428999</v>
      </c>
      <c r="J11" s="2156"/>
      <c r="K11" s="2156">
        <v>81894.767704680053</v>
      </c>
      <c r="L11" s="2156"/>
      <c r="M11" s="2156">
        <v>1455358.173766803</v>
      </c>
      <c r="N11" s="2155"/>
    </row>
    <row r="12" spans="1:14" hidden="1">
      <c r="A12" s="2158" t="s">
        <v>142</v>
      </c>
      <c r="B12" s="2157" t="s">
        <v>1238</v>
      </c>
      <c r="C12" s="2156">
        <v>931701.86175068433</v>
      </c>
      <c r="D12" s="2156"/>
      <c r="E12" s="2156">
        <v>1121020.7030326719</v>
      </c>
      <c r="F12" s="2156"/>
      <c r="G12" s="2156">
        <v>1569875.9346912659</v>
      </c>
      <c r="H12" s="2156"/>
      <c r="I12" s="2156">
        <v>141295.11447428999</v>
      </c>
      <c r="J12" s="2156"/>
      <c r="K12" s="2156">
        <v>76197.417757990057</v>
      </c>
      <c r="L12" s="2156"/>
      <c r="M12" s="2156">
        <v>1478456.5531649431</v>
      </c>
      <c r="N12" s="2155"/>
    </row>
    <row r="13" spans="1:14" hidden="1">
      <c r="A13" s="2158" t="s">
        <v>142</v>
      </c>
      <c r="B13" s="2157" t="s">
        <v>1237</v>
      </c>
      <c r="C13" s="2156">
        <v>930794.17288193398</v>
      </c>
      <c r="D13" s="2156"/>
      <c r="E13" s="2156">
        <v>1162392.5091037205</v>
      </c>
      <c r="F13" s="2156"/>
      <c r="G13" s="2156">
        <v>1612062.2424614911</v>
      </c>
      <c r="H13" s="2156"/>
      <c r="I13" s="2156">
        <v>146357.78847425</v>
      </c>
      <c r="J13" s="2156"/>
      <c r="K13" s="2156">
        <v>96088.176132629917</v>
      </c>
      <c r="L13" s="2156"/>
      <c r="M13" s="2156">
        <v>1532969.0318797815</v>
      </c>
      <c r="N13" s="2155"/>
    </row>
    <row r="14" spans="1:14" hidden="1">
      <c r="A14" s="2158" t="s">
        <v>142</v>
      </c>
      <c r="B14" s="2157" t="s">
        <v>1236</v>
      </c>
      <c r="C14" s="2156">
        <v>928209.6686021022</v>
      </c>
      <c r="D14" s="2156"/>
      <c r="E14" s="2156">
        <v>1193220.7192725362</v>
      </c>
      <c r="F14" s="2156"/>
      <c r="G14" s="2156">
        <v>1616792.2144954938</v>
      </c>
      <c r="H14" s="2156"/>
      <c r="I14" s="2156">
        <v>168085.68847425</v>
      </c>
      <c r="J14" s="2156"/>
      <c r="K14" s="2156">
        <v>150768.7830912401</v>
      </c>
      <c r="L14" s="2156"/>
      <c r="M14" s="2156">
        <v>1570964.480300507</v>
      </c>
      <c r="N14" s="2155"/>
    </row>
    <row r="15" spans="1:14" hidden="1">
      <c r="A15" s="2158" t="s">
        <v>142</v>
      </c>
      <c r="B15" s="2157" t="s">
        <v>1235</v>
      </c>
      <c r="C15" s="2156">
        <v>931995.50796766439</v>
      </c>
      <c r="D15" s="2156"/>
      <c r="E15" s="2156">
        <v>1177092.8995907865</v>
      </c>
      <c r="F15" s="2156"/>
      <c r="G15" s="2156">
        <v>1624779.3707057792</v>
      </c>
      <c r="H15" s="2156"/>
      <c r="I15" s="2156">
        <v>205021.92687424997</v>
      </c>
      <c r="J15" s="2156"/>
      <c r="K15" s="2156">
        <v>210216.03372714997</v>
      </c>
      <c r="L15" s="2156"/>
      <c r="M15" s="2156">
        <v>1601023.5634234138</v>
      </c>
      <c r="N15" s="2155"/>
    </row>
    <row r="16" spans="1:14" hidden="1">
      <c r="A16" s="2158" t="s">
        <v>142</v>
      </c>
      <c r="B16" s="2157" t="s">
        <v>1234</v>
      </c>
      <c r="C16" s="2156">
        <v>939742.43607074092</v>
      </c>
      <c r="D16" s="2156"/>
      <c r="E16" s="2156">
        <v>1203937.4408533098</v>
      </c>
      <c r="F16" s="2156"/>
      <c r="G16" s="2156">
        <v>1662751.9908886857</v>
      </c>
      <c r="H16" s="2156"/>
      <c r="I16" s="2156">
        <v>211433.42687424997</v>
      </c>
      <c r="J16" s="2156"/>
      <c r="K16" s="2156">
        <v>217465.69470120998</v>
      </c>
      <c r="L16" s="2156"/>
      <c r="M16" s="2156">
        <v>1640613.1749226695</v>
      </c>
      <c r="N16" s="2155"/>
    </row>
    <row r="17" spans="1:14" s="2082" customFormat="1" hidden="1">
      <c r="A17" s="2154" t="s">
        <v>142</v>
      </c>
      <c r="B17" s="2153" t="s">
        <v>1233</v>
      </c>
      <c r="C17" s="2151">
        <v>955980.88294919219</v>
      </c>
      <c r="D17" s="2151"/>
      <c r="E17" s="2151">
        <v>1288597.6894285779</v>
      </c>
      <c r="F17" s="2151"/>
      <c r="G17" s="2151">
        <v>1805735.9748320361</v>
      </c>
      <c r="H17" s="2151"/>
      <c r="I17" s="2151">
        <v>202777.81187425001</v>
      </c>
      <c r="J17" s="2151"/>
      <c r="K17" s="2151">
        <v>115018.4562489799</v>
      </c>
      <c r="L17" s="2151"/>
      <c r="M17" s="2151">
        <v>1692306.0682793078</v>
      </c>
      <c r="N17" s="2150"/>
    </row>
    <row r="18" spans="1:14">
      <c r="A18" s="2796" t="s">
        <v>143</v>
      </c>
      <c r="B18" s="2162" t="s">
        <v>1243</v>
      </c>
      <c r="C18" s="2142">
        <v>954172.62292690307</v>
      </c>
      <c r="D18" s="2142">
        <f t="shared" ref="D18:D58" si="0">(C18-C6)/C6*100</f>
        <v>25.320452003229445</v>
      </c>
      <c r="E18" s="2142">
        <v>1294250.6297201414</v>
      </c>
      <c r="F18" s="2142">
        <f t="shared" ref="F18:F58" si="1">(E18-E6)/E6*100</f>
        <v>17.129506070558861</v>
      </c>
      <c r="G18" s="2142">
        <v>1767404.0268099653</v>
      </c>
      <c r="H18" s="2142">
        <f t="shared" ref="H18:H58" si="2">(G18-G6)/G6*100</f>
        <v>18.943400773427239</v>
      </c>
      <c r="I18" s="2142">
        <v>202797.89347425001</v>
      </c>
      <c r="J18" s="2142">
        <f t="shared" ref="J18:J58" si="3">(I18-I6)/I6*100</f>
        <v>25.963427826245404</v>
      </c>
      <c r="K18" s="2142">
        <v>172611.48391627008</v>
      </c>
      <c r="L18" s="2142">
        <f t="shared" ref="L18:L58" si="4">(K18-K6)/K6*100</f>
        <v>133.79278670892177</v>
      </c>
      <c r="M18" s="2142">
        <v>1710544.7616483746</v>
      </c>
      <c r="N18" s="2141">
        <f t="shared" ref="N18:N58" si="5">(M18-M6)/M6*100</f>
        <v>24.474957747239763</v>
      </c>
    </row>
    <row r="19" spans="1:14">
      <c r="A19" s="2794"/>
      <c r="B19" s="2161" t="s">
        <v>1242</v>
      </c>
      <c r="C19" s="2140">
        <v>952629.95083158556</v>
      </c>
      <c r="D19" s="2140">
        <f t="shared" si="0"/>
        <v>19.40451694532906</v>
      </c>
      <c r="E19" s="2140">
        <v>1325577.1861440751</v>
      </c>
      <c r="F19" s="2140">
        <f t="shared" si="1"/>
        <v>20.728916969047827</v>
      </c>
      <c r="G19" s="2140">
        <v>1807355.305064003</v>
      </c>
      <c r="H19" s="2140">
        <f t="shared" si="2"/>
        <v>21.272020839172857</v>
      </c>
      <c r="I19" s="2140">
        <v>203626.69347425</v>
      </c>
      <c r="J19" s="2140">
        <f t="shared" si="3"/>
        <v>31.478840231682497</v>
      </c>
      <c r="K19" s="2140">
        <v>188537.29436024994</v>
      </c>
      <c r="L19" s="2140">
        <f t="shared" si="4"/>
        <v>119.83710240653404</v>
      </c>
      <c r="M19" s="2140">
        <v>1764512.5026789661</v>
      </c>
      <c r="N19" s="2139">
        <f t="shared" si="5"/>
        <v>26.325226459902566</v>
      </c>
    </row>
    <row r="20" spans="1:14">
      <c r="A20" s="2794"/>
      <c r="B20" s="2161" t="s">
        <v>675</v>
      </c>
      <c r="C20" s="2140">
        <v>971723.29379718937</v>
      </c>
      <c r="D20" s="2140">
        <f t="shared" si="0"/>
        <v>18.606656445879295</v>
      </c>
      <c r="E20" s="2140">
        <v>1393245.6230021643</v>
      </c>
      <c r="F20" s="2140">
        <f t="shared" si="1"/>
        <v>21.903129912770275</v>
      </c>
      <c r="G20" s="2140">
        <v>1812563.1866172729</v>
      </c>
      <c r="H20" s="2140">
        <f t="shared" si="2"/>
        <v>20.443049650649421</v>
      </c>
      <c r="I20" s="2140">
        <v>203626.65767424999</v>
      </c>
      <c r="J20" s="2140">
        <f t="shared" si="3"/>
        <v>34.37188124457105</v>
      </c>
      <c r="K20" s="2140">
        <v>184262.64910605011</v>
      </c>
      <c r="L20" s="2140">
        <f t="shared" si="4"/>
        <v>117.7591930352464</v>
      </c>
      <c r="M20" s="2140">
        <v>1765046.8897170981</v>
      </c>
      <c r="N20" s="2139">
        <f t="shared" si="5"/>
        <v>24.801745743720414</v>
      </c>
    </row>
    <row r="21" spans="1:14">
      <c r="A21" s="2794"/>
      <c r="B21" s="2161" t="s">
        <v>1241</v>
      </c>
      <c r="C21" s="2140">
        <v>976875.03875332512</v>
      </c>
      <c r="D21" s="2140">
        <f t="shared" si="0"/>
        <v>15.369950693677106</v>
      </c>
      <c r="E21" s="2140">
        <v>1394196.8995329801</v>
      </c>
      <c r="F21" s="2140">
        <f t="shared" si="1"/>
        <v>20.987254084756408</v>
      </c>
      <c r="G21" s="2140">
        <v>1873119.9117085577</v>
      </c>
      <c r="H21" s="2140">
        <f t="shared" si="2"/>
        <v>23.525336316523408</v>
      </c>
      <c r="I21" s="2140">
        <v>203627.46957425002</v>
      </c>
      <c r="J21" s="2140">
        <f t="shared" si="3"/>
        <v>34.372417011997712</v>
      </c>
      <c r="K21" s="2140">
        <v>183603.48755300004</v>
      </c>
      <c r="L21" s="2140">
        <f t="shared" si="4"/>
        <v>127.18853384833089</v>
      </c>
      <c r="M21" s="2140">
        <v>1824286.1686535927</v>
      </c>
      <c r="N21" s="2139">
        <f t="shared" si="5"/>
        <v>28.546529738031744</v>
      </c>
    </row>
    <row r="22" spans="1:14">
      <c r="A22" s="2794"/>
      <c r="B22" s="2161" t="s">
        <v>1240</v>
      </c>
      <c r="C22" s="2140">
        <v>985397.79289073485</v>
      </c>
      <c r="D22" s="2140">
        <f t="shared" si="0"/>
        <v>9.5721941584072248</v>
      </c>
      <c r="E22" s="2140">
        <v>1404099.6987408667</v>
      </c>
      <c r="F22" s="2140">
        <f t="shared" si="1"/>
        <v>24.008877294819161</v>
      </c>
      <c r="G22" s="2140">
        <v>1905700.1076798423</v>
      </c>
      <c r="H22" s="2140">
        <f t="shared" si="2"/>
        <v>25.179672621704093</v>
      </c>
      <c r="I22" s="2140">
        <v>196927.46957425002</v>
      </c>
      <c r="J22" s="2140">
        <f t="shared" si="3"/>
        <v>34.817112130110026</v>
      </c>
      <c r="K22" s="2140">
        <v>186775.7484373301</v>
      </c>
      <c r="L22" s="2140">
        <f t="shared" si="4"/>
        <v>127.56192354836129</v>
      </c>
      <c r="M22" s="2140">
        <v>1866117.4459997485</v>
      </c>
      <c r="N22" s="2139">
        <f t="shared" si="5"/>
        <v>30.372615327266477</v>
      </c>
    </row>
    <row r="23" spans="1:14">
      <c r="A23" s="2794"/>
      <c r="B23" s="2161" t="s">
        <v>1239</v>
      </c>
      <c r="C23" s="2140">
        <v>1006437.9793432481</v>
      </c>
      <c r="D23" s="2140">
        <f t="shared" si="0"/>
        <v>11.485689983179817</v>
      </c>
      <c r="E23" s="2140">
        <v>1419163.3462111321</v>
      </c>
      <c r="F23" s="2140">
        <f t="shared" si="1"/>
        <v>23.963883260034695</v>
      </c>
      <c r="G23" s="2140">
        <v>1914800.5099128229</v>
      </c>
      <c r="H23" s="2140">
        <f t="shared" si="2"/>
        <v>24.006716897278327</v>
      </c>
      <c r="I23" s="2140">
        <v>196932.20537424998</v>
      </c>
      <c r="J23" s="2140">
        <f t="shared" si="3"/>
        <v>38.43013570682232</v>
      </c>
      <c r="K23" s="2140">
        <v>217594.30937773001</v>
      </c>
      <c r="L23" s="2140">
        <f t="shared" si="4"/>
        <v>165.69989203998333</v>
      </c>
      <c r="M23" s="2140">
        <v>1904771.6748261056</v>
      </c>
      <c r="N23" s="2139">
        <f t="shared" si="5"/>
        <v>30.879924211104452</v>
      </c>
    </row>
    <row r="24" spans="1:14">
      <c r="A24" s="2794"/>
      <c r="B24" s="2161" t="s">
        <v>1238</v>
      </c>
      <c r="C24" s="2140">
        <v>996551.39839059534</v>
      </c>
      <c r="D24" s="2140">
        <f t="shared" si="0"/>
        <v>6.9603313358264165</v>
      </c>
      <c r="E24" s="2140">
        <v>1462299.8884003458</v>
      </c>
      <c r="F24" s="2140">
        <f t="shared" si="1"/>
        <v>30.44361129499384</v>
      </c>
      <c r="G24" s="2140">
        <v>1973489.1114274317</v>
      </c>
      <c r="H24" s="2140">
        <f t="shared" si="2"/>
        <v>25.709877310498484</v>
      </c>
      <c r="I24" s="2140">
        <v>191964.20014425</v>
      </c>
      <c r="J24" s="2140">
        <f t="shared" si="3"/>
        <v>35.860465422659566</v>
      </c>
      <c r="K24" s="2140">
        <v>201611.38262585981</v>
      </c>
      <c r="L24" s="2140">
        <f t="shared" si="4"/>
        <v>164.59083333531845</v>
      </c>
      <c r="M24" s="2140">
        <v>1952610.079988376</v>
      </c>
      <c r="N24" s="2139">
        <f t="shared" si="5"/>
        <v>32.070846167809854</v>
      </c>
    </row>
    <row r="25" spans="1:14">
      <c r="A25" s="2794"/>
      <c r="B25" s="2161" t="s">
        <v>1237</v>
      </c>
      <c r="C25" s="2140">
        <v>997476.25393599598</v>
      </c>
      <c r="D25" s="2140">
        <f t="shared" si="0"/>
        <v>7.1639985505710992</v>
      </c>
      <c r="E25" s="2140">
        <v>1477705.5117984372</v>
      </c>
      <c r="F25" s="2140">
        <f t="shared" si="1"/>
        <v>27.126207389089537</v>
      </c>
      <c r="G25" s="2140">
        <v>1999671.1868674534</v>
      </c>
      <c r="H25" s="2140">
        <f t="shared" si="2"/>
        <v>24.044291479348473</v>
      </c>
      <c r="I25" s="2140">
        <v>199176.27293025001</v>
      </c>
      <c r="J25" s="2140">
        <f t="shared" si="3"/>
        <v>36.088605195952944</v>
      </c>
      <c r="K25" s="2140">
        <v>195712.04799220996</v>
      </c>
      <c r="L25" s="2140">
        <f t="shared" si="4"/>
        <v>103.67963663091058</v>
      </c>
      <c r="M25" s="2140">
        <v>1966192.4415676568</v>
      </c>
      <c r="N25" s="2139">
        <f t="shared" si="5"/>
        <v>28.260414964589419</v>
      </c>
    </row>
    <row r="26" spans="1:14">
      <c r="A26" s="2794"/>
      <c r="B26" s="2161" t="s">
        <v>1236</v>
      </c>
      <c r="C26" s="2140">
        <v>980711.7960873358</v>
      </c>
      <c r="D26" s="2140">
        <f t="shared" si="0"/>
        <v>5.6562788840911971</v>
      </c>
      <c r="E26" s="2140">
        <v>1483754.4829773009</v>
      </c>
      <c r="F26" s="2140">
        <f t="shared" si="1"/>
        <v>24.348702550345642</v>
      </c>
      <c r="G26" s="2140">
        <v>1968430.5723282853</v>
      </c>
      <c r="H26" s="2140">
        <f t="shared" si="2"/>
        <v>21.749137253392657</v>
      </c>
      <c r="I26" s="2140">
        <v>217614.81201525001</v>
      </c>
      <c r="J26" s="2140">
        <f t="shared" si="3"/>
        <v>29.46659170723369</v>
      </c>
      <c r="K26" s="2140">
        <v>234661.13859361975</v>
      </c>
      <c r="L26" s="2140">
        <f t="shared" si="4"/>
        <v>55.643054074138718</v>
      </c>
      <c r="M26" s="2140">
        <v>1954922.0490185816</v>
      </c>
      <c r="N26" s="2139">
        <f t="shared" si="5"/>
        <v>24.440881606987578</v>
      </c>
    </row>
    <row r="27" spans="1:14">
      <c r="A27" s="2794"/>
      <c r="B27" s="2161" t="s">
        <v>1235</v>
      </c>
      <c r="C27" s="2140">
        <v>981153.09150331188</v>
      </c>
      <c r="D27" s="2140">
        <f t="shared" si="0"/>
        <v>5.274444255943024</v>
      </c>
      <c r="E27" s="2140">
        <v>1496146.0701579733</v>
      </c>
      <c r="F27" s="2140">
        <f t="shared" si="1"/>
        <v>27.105181815140067</v>
      </c>
      <c r="G27" s="2140">
        <v>1995072.4358219197</v>
      </c>
      <c r="H27" s="2140">
        <f t="shared" si="2"/>
        <v>22.790359835458208</v>
      </c>
      <c r="I27" s="2140">
        <v>245828.71201525</v>
      </c>
      <c r="J27" s="2140">
        <f t="shared" si="3"/>
        <v>19.90361995086937</v>
      </c>
      <c r="K27" s="2140">
        <v>262349.51710455999</v>
      </c>
      <c r="L27" s="2140">
        <f t="shared" si="4"/>
        <v>24.799955766017685</v>
      </c>
      <c r="M27" s="2140">
        <v>1980856.8750880051</v>
      </c>
      <c r="N27" s="2139">
        <f t="shared" si="5"/>
        <v>23.724404833393383</v>
      </c>
    </row>
    <row r="28" spans="1:14">
      <c r="A28" s="2794"/>
      <c r="B28" s="2164" t="s">
        <v>1234</v>
      </c>
      <c r="C28" s="2146">
        <v>1004652.0514026189</v>
      </c>
      <c r="D28" s="2146">
        <f t="shared" si="0"/>
        <v>6.9071708204727456</v>
      </c>
      <c r="E28" s="2146">
        <v>1500052.6893163305</v>
      </c>
      <c r="F28" s="2146">
        <f t="shared" si="1"/>
        <v>24.595567710988725</v>
      </c>
      <c r="G28" s="2146">
        <v>2009790.8638556148</v>
      </c>
      <c r="H28" s="2146">
        <f t="shared" si="2"/>
        <v>20.871355131046833</v>
      </c>
      <c r="I28" s="2146">
        <v>249952.45475525002</v>
      </c>
      <c r="J28" s="2146">
        <f t="shared" si="3"/>
        <v>18.218040756587293</v>
      </c>
      <c r="K28" s="2146">
        <v>269072.99572035001</v>
      </c>
      <c r="L28" s="2146">
        <f t="shared" si="4"/>
        <v>23.73123774305947</v>
      </c>
      <c r="M28" s="2146">
        <v>1998058.3564058489</v>
      </c>
      <c r="N28" s="2145">
        <f t="shared" si="5"/>
        <v>21.787291906882775</v>
      </c>
    </row>
    <row r="29" spans="1:14" s="2082" customFormat="1">
      <c r="A29" s="2795"/>
      <c r="B29" s="2163" t="s">
        <v>1233</v>
      </c>
      <c r="C29" s="2144">
        <v>1014634.8957572373</v>
      </c>
      <c r="D29" s="2144">
        <f t="shared" si="0"/>
        <v>6.1354796789553001</v>
      </c>
      <c r="E29" s="2144">
        <v>1577067.098812168</v>
      </c>
      <c r="F29" s="2144">
        <f t="shared" si="1"/>
        <v>22.386305031441616</v>
      </c>
      <c r="G29" s="2144">
        <v>2177792.0340676117</v>
      </c>
      <c r="H29" s="2144">
        <f t="shared" si="2"/>
        <v>20.604122885140121</v>
      </c>
      <c r="I29" s="2144">
        <v>255761.09999525</v>
      </c>
      <c r="J29" s="2144">
        <f t="shared" si="3"/>
        <v>26.128740433325554</v>
      </c>
      <c r="K29" s="2144">
        <v>106272.09723108003</v>
      </c>
      <c r="L29" s="2144">
        <f t="shared" si="4"/>
        <v>-7.6043091718833971</v>
      </c>
      <c r="M29" s="2144">
        <v>1997159.9994325647</v>
      </c>
      <c r="N29" s="2143">
        <f t="shared" si="5"/>
        <v>18.014113219083612</v>
      </c>
    </row>
    <row r="30" spans="1:14">
      <c r="A30" s="2796" t="s">
        <v>45</v>
      </c>
      <c r="B30" s="2162" t="s">
        <v>1243</v>
      </c>
      <c r="C30" s="2142">
        <v>1009512.7854103781</v>
      </c>
      <c r="D30" s="2142">
        <f t="shared" si="0"/>
        <v>5.7998061518177231</v>
      </c>
      <c r="E30" s="2142">
        <v>1606077.0651628929</v>
      </c>
      <c r="F30" s="2142">
        <f t="shared" si="1"/>
        <v>24.093203300984943</v>
      </c>
      <c r="G30" s="2142">
        <v>2100097.6323734559</v>
      </c>
      <c r="H30" s="2142">
        <f t="shared" si="2"/>
        <v>18.823856940281971</v>
      </c>
      <c r="I30" s="2142">
        <v>280761.69999524998</v>
      </c>
      <c r="J30" s="2142">
        <f t="shared" si="3"/>
        <v>38.444090905164806</v>
      </c>
      <c r="K30" s="2142">
        <v>228942.2035587696</v>
      </c>
      <c r="L30" s="2142">
        <f t="shared" si="4"/>
        <v>32.634398572127608</v>
      </c>
      <c r="M30" s="2142">
        <v>2016811.5132564057</v>
      </c>
      <c r="N30" s="2141">
        <f t="shared" si="5"/>
        <v>17.904632399849955</v>
      </c>
    </row>
    <row r="31" spans="1:14">
      <c r="A31" s="2794"/>
      <c r="B31" s="2161" t="s">
        <v>1242</v>
      </c>
      <c r="C31" s="2140">
        <v>1010636.4901320457</v>
      </c>
      <c r="D31" s="2140">
        <f t="shared" si="0"/>
        <v>6.0890946426599442</v>
      </c>
      <c r="E31" s="2140">
        <v>1628800.8715691706</v>
      </c>
      <c r="F31" s="2140">
        <f t="shared" si="1"/>
        <v>22.87484188733907</v>
      </c>
      <c r="G31" s="2140">
        <v>2141527.0795266856</v>
      </c>
      <c r="H31" s="2140">
        <f t="shared" si="2"/>
        <v>18.489545111930759</v>
      </c>
      <c r="I31" s="2140">
        <v>304418.79809524998</v>
      </c>
      <c r="J31" s="2140">
        <f t="shared" si="3"/>
        <v>49.498473358919334</v>
      </c>
      <c r="K31" s="2140">
        <v>258381.09799923995</v>
      </c>
      <c r="L31" s="2140">
        <f t="shared" si="4"/>
        <v>37.045086424935697</v>
      </c>
      <c r="M31" s="2140">
        <v>2061569.2312064581</v>
      </c>
      <c r="N31" s="2139">
        <f t="shared" si="5"/>
        <v>16.835059432930418</v>
      </c>
    </row>
    <row r="32" spans="1:14">
      <c r="A32" s="2794"/>
      <c r="B32" s="2161" t="s">
        <v>675</v>
      </c>
      <c r="C32" s="2140">
        <v>1025424.8580087306</v>
      </c>
      <c r="D32" s="2140">
        <f t="shared" si="0"/>
        <v>5.5264255322821745</v>
      </c>
      <c r="E32" s="2140">
        <v>1674249.8227850418</v>
      </c>
      <c r="F32" s="2140">
        <f t="shared" si="1"/>
        <v>20.16903517538924</v>
      </c>
      <c r="G32" s="2140">
        <v>2192034.3167827185</v>
      </c>
      <c r="H32" s="2140">
        <f t="shared" si="2"/>
        <v>20.93560836759794</v>
      </c>
      <c r="I32" s="2140">
        <v>313305.39959525003</v>
      </c>
      <c r="J32" s="2140">
        <f t="shared" si="3"/>
        <v>53.862663746343898</v>
      </c>
      <c r="K32" s="2140">
        <v>246040.80308249054</v>
      </c>
      <c r="L32" s="2140">
        <f t="shared" si="4"/>
        <v>33.527225553391872</v>
      </c>
      <c r="M32" s="2140">
        <v>2092192.0544757424</v>
      </c>
      <c r="N32" s="2139">
        <f t="shared" si="5"/>
        <v>18.534644414521996</v>
      </c>
    </row>
    <row r="33" spans="1:14">
      <c r="A33" s="2794"/>
      <c r="B33" s="2161" t="s">
        <v>1241</v>
      </c>
      <c r="C33" s="2140">
        <v>1025842.112370234</v>
      </c>
      <c r="D33" s="2140">
        <f t="shared" si="0"/>
        <v>5.0126240997415579</v>
      </c>
      <c r="E33" s="2140">
        <v>1674620.9969703543</v>
      </c>
      <c r="F33" s="2140">
        <f t="shared" si="1"/>
        <v>20.113665260000875</v>
      </c>
      <c r="G33" s="2140">
        <v>2222117.3233385733</v>
      </c>
      <c r="H33" s="2140">
        <f t="shared" si="2"/>
        <v>18.631877727020647</v>
      </c>
      <c r="I33" s="2140">
        <v>352879.69359525002</v>
      </c>
      <c r="J33" s="2140">
        <f t="shared" si="3"/>
        <v>73.296704188811418</v>
      </c>
      <c r="K33" s="2140">
        <v>308740.20358884038</v>
      </c>
      <c r="L33" s="2140">
        <f t="shared" si="4"/>
        <v>68.155958094051812</v>
      </c>
      <c r="M33" s="2140">
        <v>2144328.6953300023</v>
      </c>
      <c r="N33" s="2139">
        <f t="shared" si="5"/>
        <v>17.543438752957041</v>
      </c>
    </row>
    <row r="34" spans="1:14">
      <c r="A34" s="2794"/>
      <c r="B34" s="2161" t="s">
        <v>1240</v>
      </c>
      <c r="C34" s="2140">
        <v>1010490.8521258051</v>
      </c>
      <c r="D34" s="2140">
        <f t="shared" si="0"/>
        <v>2.5464903023029883</v>
      </c>
      <c r="E34" s="2140">
        <v>1713544.4954326886</v>
      </c>
      <c r="F34" s="2140">
        <f t="shared" si="1"/>
        <v>22.038662708162249</v>
      </c>
      <c r="G34" s="2140">
        <v>2240258.686180504</v>
      </c>
      <c r="H34" s="2140">
        <f t="shared" si="2"/>
        <v>17.555678207311495</v>
      </c>
      <c r="I34" s="2140">
        <v>359833.99315325002</v>
      </c>
      <c r="J34" s="2140">
        <f t="shared" si="3"/>
        <v>82.724123724941947</v>
      </c>
      <c r="K34" s="2140">
        <v>348993.79929880059</v>
      </c>
      <c r="L34" s="2140">
        <f t="shared" si="4"/>
        <v>86.851773968878206</v>
      </c>
      <c r="M34" s="2140">
        <v>2195748.1605404131</v>
      </c>
      <c r="N34" s="2139">
        <f t="shared" si="5"/>
        <v>17.663985471400441</v>
      </c>
    </row>
    <row r="35" spans="1:14">
      <c r="A35" s="2794"/>
      <c r="B35" s="2161" t="s">
        <v>1239</v>
      </c>
      <c r="C35" s="2140">
        <v>1005319.3142656083</v>
      </c>
      <c r="D35" s="2140">
        <f t="shared" si="0"/>
        <v>-0.11115092043423576</v>
      </c>
      <c r="E35" s="2140">
        <v>1759486.7827004667</v>
      </c>
      <c r="F35" s="2140">
        <f t="shared" si="1"/>
        <v>23.980568367829299</v>
      </c>
      <c r="G35" s="2140">
        <v>2331180.9963526726</v>
      </c>
      <c r="H35" s="2140">
        <f t="shared" si="2"/>
        <v>21.745371608387902</v>
      </c>
      <c r="I35" s="2140">
        <v>365534.90352149005</v>
      </c>
      <c r="J35" s="2140">
        <f t="shared" si="3"/>
        <v>85.614588952999071</v>
      </c>
      <c r="K35" s="2140">
        <v>303173.90185436967</v>
      </c>
      <c r="L35" s="2140">
        <f t="shared" si="4"/>
        <v>39.329885382286761</v>
      </c>
      <c r="M35" s="2140">
        <v>2234183.3633572566</v>
      </c>
      <c r="N35" s="2139">
        <f t="shared" si="5"/>
        <v>17.294024941925095</v>
      </c>
    </row>
    <row r="36" spans="1:14">
      <c r="A36" s="2794"/>
      <c r="B36" s="2161" t="s">
        <v>1238</v>
      </c>
      <c r="C36" s="2140">
        <v>1004769.2513237557</v>
      </c>
      <c r="D36" s="2140">
        <f t="shared" si="0"/>
        <v>0.82462911059399424</v>
      </c>
      <c r="E36" s="2140">
        <v>1785774.6679117749</v>
      </c>
      <c r="F36" s="2140">
        <f t="shared" si="1"/>
        <v>22.120960418405559</v>
      </c>
      <c r="G36" s="2140">
        <v>2378528.8949547014</v>
      </c>
      <c r="H36" s="2140">
        <f t="shared" si="2"/>
        <v>20.524044504826431</v>
      </c>
      <c r="I36" s="2140">
        <v>365576.69735607994</v>
      </c>
      <c r="J36" s="2140">
        <f t="shared" si="3"/>
        <v>90.440038862126471</v>
      </c>
      <c r="K36" s="2140">
        <v>301639.59747978993</v>
      </c>
      <c r="L36" s="2140">
        <f t="shared" si="4"/>
        <v>49.614368767837583</v>
      </c>
      <c r="M36" s="2140">
        <v>2278189.9051264036</v>
      </c>
      <c r="N36" s="2139">
        <f t="shared" si="5"/>
        <v>16.674082986397661</v>
      </c>
    </row>
    <row r="37" spans="1:14">
      <c r="A37" s="2794"/>
      <c r="B37" s="2161" t="s">
        <v>1237</v>
      </c>
      <c r="C37" s="2140">
        <v>1003101.3548839149</v>
      </c>
      <c r="D37" s="2140">
        <f t="shared" si="0"/>
        <v>0.56393331928680612</v>
      </c>
      <c r="E37" s="2140">
        <v>1823977.8892058409</v>
      </c>
      <c r="F37" s="2140">
        <f t="shared" si="1"/>
        <v>23.433111309571679</v>
      </c>
      <c r="G37" s="2140">
        <v>2431564.0644178838</v>
      </c>
      <c r="H37" s="2140">
        <f t="shared" si="2"/>
        <v>21.598194762560134</v>
      </c>
      <c r="I37" s="2140">
        <v>359499.09692729003</v>
      </c>
      <c r="J37" s="2140">
        <f t="shared" si="3"/>
        <v>80.492933037854272</v>
      </c>
      <c r="K37" s="2140">
        <v>274025.29593716009</v>
      </c>
      <c r="L37" s="2140">
        <f t="shared" si="4"/>
        <v>40.014525803780501</v>
      </c>
      <c r="M37" s="2140">
        <v>2308223.7733100606</v>
      </c>
      <c r="N37" s="2139">
        <f t="shared" si="5"/>
        <v>17.39561827781721</v>
      </c>
    </row>
    <row r="38" spans="1:14">
      <c r="A38" s="2794"/>
      <c r="B38" s="2161" t="s">
        <v>1236</v>
      </c>
      <c r="C38" s="2140">
        <v>1017958.6172089119</v>
      </c>
      <c r="D38" s="2140">
        <f t="shared" si="0"/>
        <v>3.797937505205573</v>
      </c>
      <c r="E38" s="2140">
        <v>1855844.5217932058</v>
      </c>
      <c r="F38" s="2140">
        <f t="shared" si="1"/>
        <v>25.077601657470261</v>
      </c>
      <c r="G38" s="2140">
        <v>2452564.5565113211</v>
      </c>
      <c r="H38" s="2140">
        <f t="shared" si="2"/>
        <v>24.594923031011241</v>
      </c>
      <c r="I38" s="2140">
        <v>370320.43228229007</v>
      </c>
      <c r="J38" s="2140">
        <f t="shared" si="3"/>
        <v>70.172438563758604</v>
      </c>
      <c r="K38" s="2140">
        <v>288638.1979828896</v>
      </c>
      <c r="L38" s="2140">
        <f t="shared" si="4"/>
        <v>23.002129672074066</v>
      </c>
      <c r="M38" s="2140">
        <v>2332845.1384076765</v>
      </c>
      <c r="N38" s="2139">
        <f t="shared" si="5"/>
        <v>19.331875129180798</v>
      </c>
    </row>
    <row r="39" spans="1:14">
      <c r="A39" s="2794"/>
      <c r="B39" s="2161" t="s">
        <v>1235</v>
      </c>
      <c r="C39" s="2140">
        <v>1030213.1777250756</v>
      </c>
      <c r="D39" s="2140">
        <f t="shared" si="0"/>
        <v>5.000247835594589</v>
      </c>
      <c r="E39" s="2140">
        <v>1870093.2982693822</v>
      </c>
      <c r="F39" s="2140">
        <f t="shared" si="1"/>
        <v>24.99403203805662</v>
      </c>
      <c r="G39" s="2140">
        <v>2508999.0118683758</v>
      </c>
      <c r="H39" s="2140">
        <f t="shared" si="2"/>
        <v>25.759795324661045</v>
      </c>
      <c r="I39" s="2140">
        <v>371081.50061729003</v>
      </c>
      <c r="J39" s="2140">
        <f t="shared" si="3"/>
        <v>50.951244700118657</v>
      </c>
      <c r="K39" s="2140">
        <v>269507.60209390003</v>
      </c>
      <c r="L39" s="2140">
        <f t="shared" si="4"/>
        <v>2.7284536553910157</v>
      </c>
      <c r="M39" s="2140">
        <v>2369378.7450861768</v>
      </c>
      <c r="N39" s="2139">
        <f t="shared" si="5"/>
        <v>19.613828484246774</v>
      </c>
    </row>
    <row r="40" spans="1:14">
      <c r="A40" s="2794"/>
      <c r="B40" s="2164" t="s">
        <v>1234</v>
      </c>
      <c r="C40" s="2146">
        <v>1046424.4457863326</v>
      </c>
      <c r="D40" s="2146">
        <f t="shared" si="0"/>
        <v>4.1578966892462192</v>
      </c>
      <c r="E40" s="2146">
        <v>1900793.9058237332</v>
      </c>
      <c r="F40" s="2146">
        <f t="shared" si="1"/>
        <v>26.715142698757198</v>
      </c>
      <c r="G40" s="2146">
        <v>2578215.3923033234</v>
      </c>
      <c r="H40" s="2146">
        <f t="shared" si="2"/>
        <v>28.282770046891041</v>
      </c>
      <c r="I40" s="2146">
        <v>371070.99971229001</v>
      </c>
      <c r="J40" s="2146">
        <f t="shared" si="3"/>
        <v>48.456633512816502</v>
      </c>
      <c r="K40" s="2146">
        <v>248484.60310085019</v>
      </c>
      <c r="L40" s="2146">
        <f t="shared" si="4"/>
        <v>-7.6516012186141191</v>
      </c>
      <c r="M40" s="2146">
        <v>2417231.6860998981</v>
      </c>
      <c r="N40" s="2145">
        <f t="shared" si="5"/>
        <v>20.979033387596715</v>
      </c>
    </row>
    <row r="41" spans="1:14" s="2082" customFormat="1">
      <c r="A41" s="2795"/>
      <c r="B41" s="2163" t="s">
        <v>1233</v>
      </c>
      <c r="C41" s="2144">
        <v>1054291.6968571884</v>
      </c>
      <c r="D41" s="2144">
        <f t="shared" si="0"/>
        <v>3.9084799138861239</v>
      </c>
      <c r="E41" s="2144">
        <v>2040174.942896483</v>
      </c>
      <c r="F41" s="2144">
        <f t="shared" si="1"/>
        <v>29.36513255733529</v>
      </c>
      <c r="G41" s="2144">
        <v>2755893.0441511483</v>
      </c>
      <c r="H41" s="2144">
        <f t="shared" si="2"/>
        <v>26.545280772460984</v>
      </c>
      <c r="I41" s="2144">
        <v>362128.10588888003</v>
      </c>
      <c r="J41" s="2144">
        <f t="shared" si="3"/>
        <v>41.588422123460319</v>
      </c>
      <c r="K41" s="2144">
        <v>89497.802038999842</v>
      </c>
      <c r="L41" s="2144">
        <f t="shared" si="4"/>
        <v>-15.784289224673758</v>
      </c>
      <c r="M41" s="2144">
        <v>2442783.9931672919</v>
      </c>
      <c r="N41" s="2143">
        <f t="shared" si="5"/>
        <v>22.312883988330345</v>
      </c>
    </row>
    <row r="42" spans="1:14">
      <c r="A42" s="2796" t="s">
        <v>44</v>
      </c>
      <c r="B42" s="2162" t="s">
        <v>1243</v>
      </c>
      <c r="C42" s="2142">
        <v>1037899.4571764965</v>
      </c>
      <c r="D42" s="2142">
        <f t="shared" si="0"/>
        <v>2.8119180040477527</v>
      </c>
      <c r="E42" s="2142">
        <v>2031647.2169060786</v>
      </c>
      <c r="F42" s="2142">
        <f t="shared" si="1"/>
        <v>26.497492615649993</v>
      </c>
      <c r="G42" s="2142">
        <v>2734940.363603299</v>
      </c>
      <c r="H42" s="2142">
        <f t="shared" si="2"/>
        <v>30.229200844932453</v>
      </c>
      <c r="I42" s="2142">
        <v>362156.50669888</v>
      </c>
      <c r="J42" s="2142">
        <f t="shared" si="3"/>
        <v>28.990708741615073</v>
      </c>
      <c r="K42" s="2142">
        <v>141467.00368526916</v>
      </c>
      <c r="L42" s="2142">
        <f t="shared" si="4"/>
        <v>-38.208420515637044</v>
      </c>
      <c r="M42" s="2142">
        <v>2473553.5002126526</v>
      </c>
      <c r="N42" s="2141">
        <f t="shared" si="5"/>
        <v>22.646736393267474</v>
      </c>
    </row>
    <row r="43" spans="1:14">
      <c r="A43" s="2794"/>
      <c r="B43" s="2161" t="s">
        <v>1242</v>
      </c>
      <c r="C43" s="2140">
        <v>1057217.3397140403</v>
      </c>
      <c r="D43" s="2140">
        <f t="shared" si="0"/>
        <v>4.609060729234951</v>
      </c>
      <c r="E43" s="2140">
        <v>2041467.6311931766</v>
      </c>
      <c r="F43" s="2140">
        <f t="shared" si="1"/>
        <v>25.335617559342715</v>
      </c>
      <c r="G43" s="2140">
        <v>2785578.9441015068</v>
      </c>
      <c r="H43" s="2140">
        <f t="shared" si="2"/>
        <v>30.074420759468879</v>
      </c>
      <c r="I43" s="2140">
        <v>362168.50082888</v>
      </c>
      <c r="J43" s="2140">
        <f t="shared" si="3"/>
        <v>18.970478529897044</v>
      </c>
      <c r="K43" s="2140">
        <v>164799.00024111979</v>
      </c>
      <c r="L43" s="2140">
        <f t="shared" si="4"/>
        <v>-36.21863150314325</v>
      </c>
      <c r="M43" s="2140">
        <v>2520752.0312292022</v>
      </c>
      <c r="N43" s="2139">
        <f t="shared" si="5"/>
        <v>22.273460093989865</v>
      </c>
    </row>
    <row r="44" spans="1:14">
      <c r="A44" s="2794"/>
      <c r="B44" s="2161" t="s">
        <v>675</v>
      </c>
      <c r="C44" s="2140">
        <v>1073704.025527</v>
      </c>
      <c r="D44" s="2140">
        <f t="shared" si="0"/>
        <v>4.7082111518168723</v>
      </c>
      <c r="E44" s="2140">
        <v>2128937.2642907873</v>
      </c>
      <c r="F44" s="2140">
        <f t="shared" si="1"/>
        <v>27.157681925233401</v>
      </c>
      <c r="G44" s="2140">
        <v>2876905.4014130658</v>
      </c>
      <c r="H44" s="2140">
        <f t="shared" si="2"/>
        <v>31.243629690777052</v>
      </c>
      <c r="I44" s="2140">
        <v>362168.50714887999</v>
      </c>
      <c r="J44" s="2140">
        <f t="shared" si="3"/>
        <v>15.595999180593365</v>
      </c>
      <c r="K44" s="2140">
        <v>145228.59943412992</v>
      </c>
      <c r="L44" s="2140">
        <f t="shared" si="4"/>
        <v>-40.973774424952239</v>
      </c>
      <c r="M44" s="2140">
        <v>2620345.5460789455</v>
      </c>
      <c r="N44" s="2139">
        <f t="shared" si="5"/>
        <v>25.244025302234828</v>
      </c>
    </row>
    <row r="45" spans="1:14">
      <c r="A45" s="2794"/>
      <c r="B45" s="2161" t="s">
        <v>1241</v>
      </c>
      <c r="C45" s="2140">
        <v>1028488.3199681719</v>
      </c>
      <c r="D45" s="2140">
        <f t="shared" si="0"/>
        <v>0.25795466632031427</v>
      </c>
      <c r="E45" s="2140">
        <v>2173046.4565050621</v>
      </c>
      <c r="F45" s="2140">
        <f t="shared" si="1"/>
        <v>29.763478448940724</v>
      </c>
      <c r="G45" s="2140">
        <v>2897586.0996095887</v>
      </c>
      <c r="H45" s="2140">
        <f t="shared" si="2"/>
        <v>30.397529832320984</v>
      </c>
      <c r="I45" s="2140">
        <v>362168.50665887998</v>
      </c>
      <c r="J45" s="2140">
        <f t="shared" si="3"/>
        <v>2.6322889166538865</v>
      </c>
      <c r="K45" s="2140">
        <v>169600.49798243993</v>
      </c>
      <c r="L45" s="2140">
        <f t="shared" si="4"/>
        <v>-45.066921634766246</v>
      </c>
      <c r="M45" s="2140">
        <v>2666141.771623563</v>
      </c>
      <c r="N45" s="2139">
        <f t="shared" si="5"/>
        <v>24.334565751509288</v>
      </c>
    </row>
    <row r="46" spans="1:14">
      <c r="A46" s="2794"/>
      <c r="B46" s="2161" t="s">
        <v>1240</v>
      </c>
      <c r="C46" s="2140">
        <v>1010819.030963213</v>
      </c>
      <c r="D46" s="2140">
        <f t="shared" si="0"/>
        <v>3.2477170547110315E-2</v>
      </c>
      <c r="E46" s="2140">
        <v>2241961.9094870198</v>
      </c>
      <c r="F46" s="2140">
        <f t="shared" si="1"/>
        <v>30.837682678377139</v>
      </c>
      <c r="G46" s="2140">
        <v>3014278.8134505991</v>
      </c>
      <c r="H46" s="2140">
        <f t="shared" si="2"/>
        <v>34.550479908628283</v>
      </c>
      <c r="I46" s="2140">
        <v>371419.59883588</v>
      </c>
      <c r="J46" s="2140">
        <f t="shared" si="3"/>
        <v>3.2197085053317274</v>
      </c>
      <c r="K46" s="2140">
        <v>119380.29907893972</v>
      </c>
      <c r="L46" s="2140">
        <f t="shared" si="4"/>
        <v>-65.793002821597696</v>
      </c>
      <c r="M46" s="2140">
        <v>2721507.1851408896</v>
      </c>
      <c r="N46" s="2139">
        <f t="shared" si="5"/>
        <v>23.944413756041939</v>
      </c>
    </row>
    <row r="47" spans="1:14">
      <c r="A47" s="2794"/>
      <c r="B47" s="2161" t="s">
        <v>1239</v>
      </c>
      <c r="C47" s="2140">
        <v>1012200.6977463202</v>
      </c>
      <c r="D47" s="2140">
        <f t="shared" si="0"/>
        <v>0.6844972918618133</v>
      </c>
      <c r="E47" s="2140">
        <v>2281805.5512644602</v>
      </c>
      <c r="F47" s="2140">
        <f t="shared" si="1"/>
        <v>29.685859177773231</v>
      </c>
      <c r="G47" s="2140">
        <v>2995078.9073007479</v>
      </c>
      <c r="H47" s="2140">
        <f t="shared" si="2"/>
        <v>28.479037534485702</v>
      </c>
      <c r="I47" s="2140">
        <v>371876.40831587999</v>
      </c>
      <c r="J47" s="2140">
        <f t="shared" si="3"/>
        <v>1.7348561610114803</v>
      </c>
      <c r="K47" s="2140">
        <v>178750.00005694019</v>
      </c>
      <c r="L47" s="2140">
        <f t="shared" si="4"/>
        <v>-41.040439508937951</v>
      </c>
      <c r="M47" s="2140">
        <v>2752212.3603497478</v>
      </c>
      <c r="N47" s="2139">
        <f t="shared" si="5"/>
        <v>23.186503197931827</v>
      </c>
    </row>
    <row r="48" spans="1:14" s="2025" customFormat="1">
      <c r="A48" s="2794"/>
      <c r="B48" s="2165" t="s">
        <v>1238</v>
      </c>
      <c r="C48" s="2148">
        <v>1031472.867693829</v>
      </c>
      <c r="D48" s="2148">
        <f t="shared" si="0"/>
        <v>2.6576864623287397</v>
      </c>
      <c r="E48" s="2148">
        <v>2294441.9648771179</v>
      </c>
      <c r="F48" s="2148">
        <f t="shared" si="1"/>
        <v>28.484405457501616</v>
      </c>
      <c r="G48" s="2148">
        <v>3039234.8852378377</v>
      </c>
      <c r="H48" s="2148">
        <f t="shared" si="2"/>
        <v>27.777925745809334</v>
      </c>
      <c r="I48" s="2148">
        <v>372219.10731588001</v>
      </c>
      <c r="J48" s="2148">
        <f t="shared" si="3"/>
        <v>1.8169675495837798</v>
      </c>
      <c r="K48" s="2148">
        <v>179747.10039717003</v>
      </c>
      <c r="L48" s="2148">
        <f t="shared" si="4"/>
        <v>-40.409978696774644</v>
      </c>
      <c r="M48" s="2148">
        <v>2797554.4045978151</v>
      </c>
      <c r="N48" s="2147">
        <f t="shared" si="5"/>
        <v>22.797243473984892</v>
      </c>
    </row>
    <row r="49" spans="1:14">
      <c r="A49" s="2794"/>
      <c r="B49" s="2161" t="s">
        <v>1237</v>
      </c>
      <c r="C49" s="2140">
        <v>1005578.125671429</v>
      </c>
      <c r="D49" s="2140">
        <f t="shared" si="0"/>
        <v>0.24691131912593967</v>
      </c>
      <c r="E49" s="2140">
        <v>2348980.7790523907</v>
      </c>
      <c r="F49" s="2140">
        <f t="shared" si="1"/>
        <v>28.783402088011922</v>
      </c>
      <c r="G49" s="2140">
        <v>3114627.3728445875</v>
      </c>
      <c r="H49" s="2140">
        <f t="shared" si="2"/>
        <v>28.091520121647672</v>
      </c>
      <c r="I49" s="2140">
        <v>372096.90731587994</v>
      </c>
      <c r="J49" s="2140">
        <f t="shared" si="3"/>
        <v>3.5042676035255438</v>
      </c>
      <c r="K49" s="2140">
        <v>131944.40473655998</v>
      </c>
      <c r="L49" s="2140">
        <f t="shared" si="4"/>
        <v>-51.84955305483269</v>
      </c>
      <c r="M49" s="2140">
        <v>2825323.0387634817</v>
      </c>
      <c r="N49" s="2139">
        <f t="shared" si="5"/>
        <v>22.402475506605043</v>
      </c>
    </row>
    <row r="50" spans="1:14">
      <c r="A50" s="2794"/>
      <c r="B50" s="2161" t="s">
        <v>1236</v>
      </c>
      <c r="C50" s="2140">
        <v>994479.82637478202</v>
      </c>
      <c r="D50" s="2140">
        <f t="shared" si="0"/>
        <v>-2.3064582820179065</v>
      </c>
      <c r="E50" s="2140">
        <v>2388505.7510702517</v>
      </c>
      <c r="F50" s="2140">
        <f t="shared" si="1"/>
        <v>28.701824049482504</v>
      </c>
      <c r="G50" s="2140">
        <v>3119138.8402484576</v>
      </c>
      <c r="H50" s="2140">
        <f t="shared" si="2"/>
        <v>27.178664144331961</v>
      </c>
      <c r="I50" s="2140">
        <v>372102.60214588</v>
      </c>
      <c r="J50" s="2140">
        <f t="shared" si="3"/>
        <v>0.48125075157381531</v>
      </c>
      <c r="K50" s="2140">
        <v>144921.60423761987</v>
      </c>
      <c r="L50" s="2140">
        <f t="shared" si="4"/>
        <v>-49.791259351539189</v>
      </c>
      <c r="M50" s="2140">
        <v>2842997.3065938028</v>
      </c>
      <c r="N50" s="2139">
        <f t="shared" si="5"/>
        <v>21.868239763842166</v>
      </c>
    </row>
    <row r="51" spans="1:14">
      <c r="A51" s="2794"/>
      <c r="B51" s="2161" t="s">
        <v>1235</v>
      </c>
      <c r="C51" s="2140">
        <v>1001774.4521331531</v>
      </c>
      <c r="D51" s="2140">
        <f t="shared" si="0"/>
        <v>-2.7604699888154345</v>
      </c>
      <c r="E51" s="2140">
        <v>2406734.8797515593</v>
      </c>
      <c r="F51" s="2140">
        <f t="shared" si="1"/>
        <v>28.695979071140187</v>
      </c>
      <c r="G51" s="2140">
        <v>3162151.7780568283</v>
      </c>
      <c r="H51" s="2140">
        <f t="shared" si="2"/>
        <v>26.032404281501464</v>
      </c>
      <c r="I51" s="2140">
        <v>374376.90518587996</v>
      </c>
      <c r="J51" s="2140">
        <f t="shared" si="3"/>
        <v>0.88805412371893055</v>
      </c>
      <c r="K51" s="2140">
        <v>137107.00472289955</v>
      </c>
      <c r="L51" s="2140">
        <f t="shared" si="4"/>
        <v>-49.126850724184898</v>
      </c>
      <c r="M51" s="2140">
        <v>2873425.8362927265</v>
      </c>
      <c r="N51" s="2139">
        <f t="shared" si="5"/>
        <v>21.273386209439341</v>
      </c>
    </row>
    <row r="52" spans="1:14">
      <c r="A52" s="2794"/>
      <c r="B52" s="2164" t="s">
        <v>1234</v>
      </c>
      <c r="C52" s="2146">
        <v>968852.08321545459</v>
      </c>
      <c r="D52" s="2146">
        <f t="shared" si="0"/>
        <v>-7.4130877659864369</v>
      </c>
      <c r="E52" s="2146">
        <v>2471641.8259354369</v>
      </c>
      <c r="F52" s="2146">
        <f t="shared" si="1"/>
        <v>30.032078615294143</v>
      </c>
      <c r="G52" s="2146">
        <v>3224406.9170643571</v>
      </c>
      <c r="H52" s="2146">
        <f t="shared" si="2"/>
        <v>25.063519777676131</v>
      </c>
      <c r="I52" s="2146">
        <v>424594.90466387995</v>
      </c>
      <c r="J52" s="2146">
        <f t="shared" si="3"/>
        <v>14.424168149246293</v>
      </c>
      <c r="K52" s="2146">
        <v>164543.59836656955</v>
      </c>
      <c r="L52" s="2146">
        <f t="shared" si="4"/>
        <v>-33.781169411213888</v>
      </c>
      <c r="M52" s="2146">
        <v>2915038.2898802687</v>
      </c>
      <c r="N52" s="2145">
        <f t="shared" si="5"/>
        <v>20.594079030279499</v>
      </c>
    </row>
    <row r="53" spans="1:14" s="2082" customFormat="1">
      <c r="A53" s="2795"/>
      <c r="B53" s="2163" t="s">
        <v>1233</v>
      </c>
      <c r="C53" s="2144">
        <v>984783.10750740638</v>
      </c>
      <c r="D53" s="2144">
        <f t="shared" si="0"/>
        <v>-6.592918217698668</v>
      </c>
      <c r="E53" s="2144">
        <v>2597354.5422567977</v>
      </c>
      <c r="F53" s="2144">
        <f t="shared" si="1"/>
        <v>27.310383420809693</v>
      </c>
      <c r="G53" s="2144">
        <v>3345520.1223163726</v>
      </c>
      <c r="H53" s="2144">
        <f t="shared" si="2"/>
        <v>21.395136484581435</v>
      </c>
      <c r="I53" s="2144">
        <v>441199.50541387993</v>
      </c>
      <c r="J53" s="2144">
        <f t="shared" si="3"/>
        <v>21.835200924521214</v>
      </c>
      <c r="K53" s="2144">
        <v>58643.401467379226</v>
      </c>
      <c r="L53" s="2144">
        <f t="shared" si="4"/>
        <v>-34.475037228484567</v>
      </c>
      <c r="M53" s="2144">
        <v>2910275.9432925903</v>
      </c>
      <c r="N53" s="2143">
        <f t="shared" si="5"/>
        <v>19.137670438029708</v>
      </c>
    </row>
    <row r="54" spans="1:14">
      <c r="A54" s="2796" t="s">
        <v>56</v>
      </c>
      <c r="B54" s="2162" t="s">
        <v>1243</v>
      </c>
      <c r="C54" s="2142">
        <v>1010953.041463849</v>
      </c>
      <c r="D54" s="2142">
        <f t="shared" si="0"/>
        <v>-2.5962452842930053</v>
      </c>
      <c r="E54" s="2142">
        <v>2558133.3801243342</v>
      </c>
      <c r="F54" s="2142">
        <f t="shared" si="1"/>
        <v>25.914251196623699</v>
      </c>
      <c r="G54" s="2142">
        <v>3300146.7953928476</v>
      </c>
      <c r="H54" s="2142">
        <f t="shared" si="2"/>
        <v>20.6661336865454</v>
      </c>
      <c r="I54" s="2142">
        <v>441082.60541387997</v>
      </c>
      <c r="J54" s="2142">
        <f t="shared" si="3"/>
        <v>21.79336757868171</v>
      </c>
      <c r="K54" s="2142">
        <v>137536.10097457003</v>
      </c>
      <c r="L54" s="2142">
        <f t="shared" si="4"/>
        <v>-2.7786710740297167</v>
      </c>
      <c r="M54" s="2142">
        <v>2942605.3743234952</v>
      </c>
      <c r="N54" s="2141">
        <f t="shared" si="5"/>
        <v>18.96267350071539</v>
      </c>
    </row>
    <row r="55" spans="1:14">
      <c r="A55" s="2794"/>
      <c r="B55" s="2161" t="s">
        <v>1242</v>
      </c>
      <c r="C55" s="2140">
        <v>1017359.5226966743</v>
      </c>
      <c r="D55" s="2140">
        <f t="shared" si="0"/>
        <v>-3.7700684164097069</v>
      </c>
      <c r="E55" s="2140">
        <v>2558736.0418464076</v>
      </c>
      <c r="F55" s="2140">
        <f t="shared" si="1"/>
        <v>25.338065749830335</v>
      </c>
      <c r="G55" s="2140">
        <v>3336714.7802557643</v>
      </c>
      <c r="H55" s="2140">
        <f t="shared" si="2"/>
        <v>19.785324602675271</v>
      </c>
      <c r="I55" s="2140">
        <v>441055.39953587996</v>
      </c>
      <c r="J55" s="2140">
        <f t="shared" si="3"/>
        <v>21.781822142581365</v>
      </c>
      <c r="K55" s="2140">
        <v>175870.29927345007</v>
      </c>
      <c r="L55" s="2140">
        <f t="shared" si="4"/>
        <v>6.7180620125921298</v>
      </c>
      <c r="M55" s="2140">
        <v>3016243.6188059105</v>
      </c>
      <c r="N55" s="2139">
        <f t="shared" si="5"/>
        <v>19.656498593996577</v>
      </c>
    </row>
    <row r="56" spans="1:14">
      <c r="A56" s="2794"/>
      <c r="B56" s="2161" t="s">
        <v>675</v>
      </c>
      <c r="C56" s="2140">
        <v>1020773.6677751009</v>
      </c>
      <c r="D56" s="2140">
        <f t="shared" si="0"/>
        <v>-4.9296972436998683</v>
      </c>
      <c r="E56" s="2140">
        <v>2675917.5058963359</v>
      </c>
      <c r="F56" s="2140">
        <f t="shared" si="1"/>
        <v>25.692642558340683</v>
      </c>
      <c r="G56" s="2140">
        <v>3411331.3137445142</v>
      </c>
      <c r="H56" s="2140">
        <f t="shared" si="2"/>
        <v>18.576415897059089</v>
      </c>
      <c r="I56" s="2140">
        <v>441060.29953587992</v>
      </c>
      <c r="J56" s="2140">
        <f t="shared" si="3"/>
        <v>21.783172978806007</v>
      </c>
      <c r="K56" s="2140">
        <v>121273.60036778977</v>
      </c>
      <c r="L56" s="2140">
        <f t="shared" si="4"/>
        <v>-16.494684352585264</v>
      </c>
      <c r="M56" s="2140">
        <v>3038149.0197461816</v>
      </c>
      <c r="N56" s="2139">
        <f t="shared" si="5"/>
        <v>15.944594570453974</v>
      </c>
    </row>
    <row r="57" spans="1:14">
      <c r="A57" s="2794"/>
      <c r="B57" s="2161" t="s">
        <v>1241</v>
      </c>
      <c r="C57" s="2140">
        <v>1040272.2221347867</v>
      </c>
      <c r="D57" s="2140">
        <f t="shared" si="0"/>
        <v>1.145749731701323</v>
      </c>
      <c r="E57" s="2140">
        <v>2654007.6831736788</v>
      </c>
      <c r="F57" s="2140">
        <f t="shared" si="1"/>
        <v>22.133039320390452</v>
      </c>
      <c r="G57" s="2140">
        <v>3421562.7993611638</v>
      </c>
      <c r="H57" s="2140">
        <f t="shared" si="2"/>
        <v>18.083214156161706</v>
      </c>
      <c r="I57" s="2140">
        <v>440210.29949588003</v>
      </c>
      <c r="J57" s="2140">
        <f t="shared" si="3"/>
        <v>21.548475751511496</v>
      </c>
      <c r="K57" s="2140">
        <v>150299.40217035994</v>
      </c>
      <c r="L57" s="2140">
        <f t="shared" si="4"/>
        <v>-11.380329681625337</v>
      </c>
      <c r="M57" s="2140">
        <v>3074722.5113475164</v>
      </c>
      <c r="N57" s="2139">
        <f t="shared" si="5"/>
        <v>15.324794205341366</v>
      </c>
    </row>
    <row r="58" spans="1:14" ht="15.75" thickBot="1">
      <c r="A58" s="2797"/>
      <c r="B58" s="2160" t="s">
        <v>1240</v>
      </c>
      <c r="C58" s="2138">
        <v>1026258.0599349339</v>
      </c>
      <c r="D58" s="2138">
        <f t="shared" si="0"/>
        <v>1.5273781457210049</v>
      </c>
      <c r="E58" s="2138">
        <v>2685146.1561062448</v>
      </c>
      <c r="F58" s="2138">
        <f t="shared" si="1"/>
        <v>19.767697423576184</v>
      </c>
      <c r="G58" s="2138">
        <v>3456890.9696952971</v>
      </c>
      <c r="H58" s="2138">
        <f t="shared" si="2"/>
        <v>14.68384922687418</v>
      </c>
      <c r="I58" s="2138">
        <v>440290.69949587999</v>
      </c>
      <c r="J58" s="2138">
        <f t="shared" si="3"/>
        <v>18.542667343311685</v>
      </c>
      <c r="K58" s="2138">
        <v>163337.1048375401</v>
      </c>
      <c r="L58" s="2138">
        <f t="shared" si="4"/>
        <v>36.820820602513429</v>
      </c>
      <c r="M58" s="2138">
        <v>3124115.7350093699</v>
      </c>
      <c r="N58" s="2137">
        <f t="shared" si="5"/>
        <v>14.793587614490816</v>
      </c>
    </row>
    <row r="59" spans="1:14" ht="15.75" thickTop="1"/>
  </sheetData>
  <mergeCells count="21">
    <mergeCell ref="A18:A29"/>
    <mergeCell ref="A30:A41"/>
    <mergeCell ref="A42:A53"/>
    <mergeCell ref="A54:A58"/>
    <mergeCell ref="A2:N2"/>
    <mergeCell ref="A4:A5"/>
    <mergeCell ref="B4:B5"/>
    <mergeCell ref="C4:C5"/>
    <mergeCell ref="D4:D5"/>
    <mergeCell ref="G4:G5"/>
    <mergeCell ref="H4:H5"/>
    <mergeCell ref="A1:N1"/>
    <mergeCell ref="N4:N5"/>
    <mergeCell ref="M4:M5"/>
    <mergeCell ref="A3:N3"/>
    <mergeCell ref="E4:E5"/>
    <mergeCell ref="F4:F5"/>
    <mergeCell ref="I4:I5"/>
    <mergeCell ref="J4:J5"/>
    <mergeCell ref="K4:K5"/>
    <mergeCell ref="L4:L5"/>
  </mergeCells>
  <printOptions horizontalCentered="1"/>
  <pageMargins left="0" right="0" top="0.53" bottom="0.57999999999999996" header="0.3" footer="0.3"/>
  <pageSetup paperSize="9" scale="7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zoomScaleSheetLayoutView="100" workbookViewId="0">
      <pane ySplit="5" topLeftCell="A6" activePane="bottomLeft" state="frozen"/>
      <selection activeCell="E9" sqref="E9"/>
      <selection pane="bottomLeft" activeCell="E9" sqref="E9"/>
    </sheetView>
  </sheetViews>
  <sheetFormatPr defaultColWidth="19" defaultRowHeight="15"/>
  <cols>
    <col min="1" max="1" width="14.140625" style="492" customWidth="1"/>
    <col min="2" max="2" width="13.5703125" style="492" customWidth="1"/>
    <col min="3" max="3" width="16.28515625" style="492" customWidth="1"/>
    <col min="4" max="6" width="19" style="492" customWidth="1"/>
    <col min="7" max="7" width="15.42578125" style="492" customWidth="1"/>
    <col min="8" max="16384" width="19" style="492"/>
  </cols>
  <sheetData>
    <row r="1" spans="1:7" ht="18.75">
      <c r="A1" s="2804" t="s">
        <v>1592</v>
      </c>
      <c r="B1" s="2804"/>
      <c r="C1" s="2804"/>
      <c r="D1" s="2804"/>
      <c r="E1" s="2804"/>
      <c r="F1" s="2804"/>
      <c r="G1" s="2804"/>
    </row>
    <row r="2" spans="1:7" ht="18.75">
      <c r="A2" s="2804" t="s">
        <v>1591</v>
      </c>
      <c r="B2" s="2804"/>
      <c r="C2" s="2804"/>
      <c r="D2" s="2804"/>
      <c r="E2" s="2804"/>
      <c r="F2" s="2804"/>
      <c r="G2" s="2804"/>
    </row>
    <row r="3" spans="1:7" ht="17.25" thickBot="1">
      <c r="A3" s="2834"/>
      <c r="B3" s="2834"/>
      <c r="C3" s="2834"/>
      <c r="D3" s="2834"/>
      <c r="E3" s="2834"/>
      <c r="F3" s="2834"/>
      <c r="G3" s="2834"/>
    </row>
    <row r="4" spans="1:7" ht="15" customHeight="1" thickTop="1">
      <c r="A4" s="2800" t="s">
        <v>1419</v>
      </c>
      <c r="B4" s="2816" t="s">
        <v>1229</v>
      </c>
      <c r="C4" s="2816" t="s">
        <v>1590</v>
      </c>
      <c r="D4" s="2816" t="s">
        <v>1589</v>
      </c>
      <c r="E4" s="2816" t="s">
        <v>1588</v>
      </c>
      <c r="F4" s="2816" t="s">
        <v>1587</v>
      </c>
      <c r="G4" s="2814" t="s">
        <v>203</v>
      </c>
    </row>
    <row r="5" spans="1:7" ht="33" customHeight="1">
      <c r="A5" s="2817"/>
      <c r="B5" s="2818"/>
      <c r="C5" s="2818"/>
      <c r="D5" s="2818"/>
      <c r="E5" s="2818"/>
      <c r="F5" s="2818"/>
      <c r="G5" s="2815"/>
    </row>
    <row r="6" spans="1:7">
      <c r="A6" s="2796" t="s">
        <v>143</v>
      </c>
      <c r="B6" s="2102" t="s">
        <v>1243</v>
      </c>
      <c r="C6" s="2171">
        <v>0.82</v>
      </c>
      <c r="D6" s="2171">
        <v>0.43990000000000001</v>
      </c>
      <c r="E6" s="2171">
        <v>3.29</v>
      </c>
      <c r="F6" s="2171">
        <v>8.8800000000000008</v>
      </c>
      <c r="G6" s="2170">
        <v>6.1</v>
      </c>
    </row>
    <row r="7" spans="1:7">
      <c r="A7" s="2794"/>
      <c r="B7" s="2101" t="s">
        <v>1242</v>
      </c>
      <c r="C7" s="2169">
        <v>2.56</v>
      </c>
      <c r="D7" s="2169">
        <v>2.0503999999999998</v>
      </c>
      <c r="E7" s="2169">
        <v>3.27</v>
      </c>
      <c r="F7" s="2169">
        <v>8.77</v>
      </c>
      <c r="G7" s="2168">
        <v>6.23</v>
      </c>
    </row>
    <row r="8" spans="1:7">
      <c r="A8" s="2794"/>
      <c r="B8" s="2101" t="s">
        <v>675</v>
      </c>
      <c r="C8" s="2169">
        <v>3.2654353261213163</v>
      </c>
      <c r="D8" s="2169">
        <v>2.1162000000000001</v>
      </c>
      <c r="E8" s="2169">
        <v>3.3</v>
      </c>
      <c r="F8" s="2169">
        <v>8.6199999999999992</v>
      </c>
      <c r="G8" s="2168">
        <v>6.43</v>
      </c>
    </row>
    <row r="9" spans="1:7">
      <c r="A9" s="2794"/>
      <c r="B9" s="2101" t="s">
        <v>1241</v>
      </c>
      <c r="C9" s="2169">
        <v>3.5897992254016362</v>
      </c>
      <c r="D9" s="2169">
        <v>3.0040184818481848</v>
      </c>
      <c r="E9" s="2169">
        <v>3.46</v>
      </c>
      <c r="F9" s="2169">
        <v>8.8800000000000008</v>
      </c>
      <c r="G9" s="2168">
        <v>6.55</v>
      </c>
    </row>
    <row r="10" spans="1:7">
      <c r="A10" s="2794"/>
      <c r="B10" s="2101" t="s">
        <v>1240</v>
      </c>
      <c r="C10" s="2169">
        <v>2.6726999999999999</v>
      </c>
      <c r="D10" s="2169">
        <v>2.3419982353698852</v>
      </c>
      <c r="E10" s="2169">
        <v>3.74</v>
      </c>
      <c r="F10" s="2169">
        <v>9.11</v>
      </c>
      <c r="G10" s="2168">
        <v>6.78</v>
      </c>
    </row>
    <row r="11" spans="1:7">
      <c r="A11" s="2794"/>
      <c r="B11" s="2101" t="s">
        <v>1239</v>
      </c>
      <c r="C11" s="2169">
        <v>2.71</v>
      </c>
      <c r="D11" s="2169">
        <v>1.7373000000000001</v>
      </c>
      <c r="E11" s="2169">
        <v>3.98</v>
      </c>
      <c r="F11" s="2169">
        <v>9.31</v>
      </c>
      <c r="G11" s="2168">
        <v>7.1</v>
      </c>
    </row>
    <row r="12" spans="1:7">
      <c r="A12" s="2794"/>
      <c r="B12" s="2101" t="s">
        <v>1238</v>
      </c>
      <c r="C12" s="2169">
        <v>4.1268000000000002</v>
      </c>
      <c r="D12" s="2169">
        <v>2.6432000000000002</v>
      </c>
      <c r="E12" s="2169">
        <v>4.7</v>
      </c>
      <c r="F12" s="2169">
        <v>10.119999999999999</v>
      </c>
      <c r="G12" s="2168">
        <v>7.8</v>
      </c>
    </row>
    <row r="13" spans="1:7">
      <c r="A13" s="2794"/>
      <c r="B13" s="2101" t="s">
        <v>1237</v>
      </c>
      <c r="C13" s="2169">
        <v>0.89629999999999999</v>
      </c>
      <c r="D13" s="2169">
        <v>0.74419999999999997</v>
      </c>
      <c r="E13" s="2169">
        <v>5.04</v>
      </c>
      <c r="F13" s="2169">
        <v>10.6</v>
      </c>
      <c r="G13" s="2168">
        <v>8.3000000000000007</v>
      </c>
    </row>
    <row r="14" spans="1:7">
      <c r="A14" s="2794"/>
      <c r="B14" s="2101" t="s">
        <v>1236</v>
      </c>
      <c r="C14" s="2169">
        <v>0.75</v>
      </c>
      <c r="D14" s="2169">
        <v>0.92610000000000003</v>
      </c>
      <c r="E14" s="2169">
        <v>5.0843628028065915</v>
      </c>
      <c r="F14" s="2169">
        <v>10.768996824709188</v>
      </c>
      <c r="G14" s="2168">
        <v>8.6</v>
      </c>
    </row>
    <row r="15" spans="1:7">
      <c r="A15" s="2794"/>
      <c r="B15" s="2101" t="s">
        <v>1235</v>
      </c>
      <c r="C15" s="2169">
        <v>2.7259000000000002</v>
      </c>
      <c r="D15" s="2169">
        <v>0.77629999999999999</v>
      </c>
      <c r="E15" s="2169">
        <v>5.51</v>
      </c>
      <c r="F15" s="2169">
        <v>10.69</v>
      </c>
      <c r="G15" s="2168">
        <v>9</v>
      </c>
    </row>
    <row r="16" spans="1:7">
      <c r="A16" s="2794"/>
      <c r="B16" s="2106" t="s">
        <v>1234</v>
      </c>
      <c r="C16" s="2175">
        <v>2.46</v>
      </c>
      <c r="D16" s="2175">
        <v>1.03</v>
      </c>
      <c r="E16" s="2175">
        <v>5.91</v>
      </c>
      <c r="F16" s="2175">
        <v>11.29</v>
      </c>
      <c r="G16" s="2174">
        <v>9.4</v>
      </c>
    </row>
    <row r="17" spans="1:7" s="2082" customFormat="1">
      <c r="A17" s="2795"/>
      <c r="B17" s="2105" t="s">
        <v>1233</v>
      </c>
      <c r="C17" s="2173">
        <v>0.6364510804822362</v>
      </c>
      <c r="D17" s="2173">
        <v>0.71033567156063082</v>
      </c>
      <c r="E17" s="2173">
        <v>6.15</v>
      </c>
      <c r="F17" s="2173">
        <v>11.33</v>
      </c>
      <c r="G17" s="2172">
        <v>9.89</v>
      </c>
    </row>
    <row r="18" spans="1:7">
      <c r="A18" s="2796" t="s">
        <v>45</v>
      </c>
      <c r="B18" s="2102" t="s">
        <v>1243</v>
      </c>
      <c r="C18" s="2171">
        <v>0.28739999999999999</v>
      </c>
      <c r="D18" s="2171">
        <v>0.55069999999999997</v>
      </c>
      <c r="E18" s="2171">
        <v>6.25</v>
      </c>
      <c r="F18" s="2171">
        <v>11.68</v>
      </c>
      <c r="G18" s="2170">
        <v>9.67</v>
      </c>
    </row>
    <row r="19" spans="1:7">
      <c r="A19" s="2794"/>
      <c r="B19" s="2101" t="s">
        <v>1242</v>
      </c>
      <c r="C19" s="2169">
        <v>0.39</v>
      </c>
      <c r="D19" s="2169">
        <v>0.48</v>
      </c>
      <c r="E19" s="2169">
        <v>6.19</v>
      </c>
      <c r="F19" s="2169">
        <v>11.78</v>
      </c>
      <c r="G19" s="2168">
        <v>10.130000000000001</v>
      </c>
    </row>
    <row r="20" spans="1:7">
      <c r="A20" s="2794"/>
      <c r="B20" s="2101" t="s">
        <v>675</v>
      </c>
      <c r="C20" s="2169">
        <v>1.1299999999999999</v>
      </c>
      <c r="D20" s="2169">
        <v>1.1832</v>
      </c>
      <c r="E20" s="2169">
        <v>6.17</v>
      </c>
      <c r="F20" s="2169">
        <v>11.1</v>
      </c>
      <c r="G20" s="2168">
        <v>10.08</v>
      </c>
    </row>
    <row r="21" spans="1:7">
      <c r="A21" s="2794"/>
      <c r="B21" s="2101" t="s">
        <v>1241</v>
      </c>
      <c r="C21" s="2169">
        <v>2.6753</v>
      </c>
      <c r="D21" s="2169">
        <v>2.5548000000000002</v>
      </c>
      <c r="E21" s="2169">
        <v>6.1</v>
      </c>
      <c r="F21" s="2169">
        <v>11.64</v>
      </c>
      <c r="G21" s="2168">
        <v>10.11</v>
      </c>
    </row>
    <row r="22" spans="1:7">
      <c r="A22" s="2794"/>
      <c r="B22" s="2101" t="s">
        <v>1240</v>
      </c>
      <c r="C22" s="2169">
        <v>4.8301971251968672</v>
      </c>
      <c r="D22" s="2169">
        <v>5.5149176531715014</v>
      </c>
      <c r="E22" s="2169">
        <v>6.17</v>
      </c>
      <c r="F22" s="2169">
        <v>11.25</v>
      </c>
      <c r="G22" s="2168">
        <v>9.8699999999999992</v>
      </c>
    </row>
    <row r="23" spans="1:7">
      <c r="A23" s="2794"/>
      <c r="B23" s="2101" t="s">
        <v>1239</v>
      </c>
      <c r="C23" s="2169">
        <v>4.4000000000000004</v>
      </c>
      <c r="D23" s="2169">
        <v>5.8220000000000001</v>
      </c>
      <c r="E23" s="2169">
        <v>6.21</v>
      </c>
      <c r="F23" s="2169">
        <v>11.79</v>
      </c>
      <c r="G23" s="2168">
        <v>9.94</v>
      </c>
    </row>
    <row r="24" spans="1:7">
      <c r="A24" s="2794"/>
      <c r="B24" s="2101" t="s">
        <v>1238</v>
      </c>
      <c r="C24" s="2169">
        <v>4.3062330467845928</v>
      </c>
      <c r="D24" s="2169">
        <v>3.9250794520547947</v>
      </c>
      <c r="E24" s="2169">
        <v>6.38</v>
      </c>
      <c r="F24" s="2169">
        <v>11.9</v>
      </c>
      <c r="G24" s="2168">
        <v>10.19</v>
      </c>
    </row>
    <row r="25" spans="1:7">
      <c r="A25" s="2794"/>
      <c r="B25" s="2101" t="s">
        <v>1237</v>
      </c>
      <c r="C25" s="2169">
        <v>4.87</v>
      </c>
      <c r="D25" s="2169">
        <v>4.7</v>
      </c>
      <c r="E25" s="2169">
        <v>6.45</v>
      </c>
      <c r="F25" s="2169">
        <v>11.96</v>
      </c>
      <c r="G25" s="2168">
        <v>10.36</v>
      </c>
    </row>
    <row r="26" spans="1:7">
      <c r="A26" s="2794"/>
      <c r="B26" s="2101" t="s">
        <v>1236</v>
      </c>
      <c r="C26" s="2169">
        <v>4.1199000000000003</v>
      </c>
      <c r="D26" s="2169">
        <v>4.9848999999999997</v>
      </c>
      <c r="E26" s="2169">
        <v>6.6412435274607677</v>
      </c>
      <c r="F26" s="2169">
        <v>12.095760392136375</v>
      </c>
      <c r="G26" s="2168">
        <v>10.4</v>
      </c>
    </row>
    <row r="27" spans="1:7">
      <c r="A27" s="2794"/>
      <c r="B27" s="2101" t="s">
        <v>1235</v>
      </c>
      <c r="C27" s="2169">
        <v>4.53</v>
      </c>
      <c r="D27" s="2169">
        <v>5.1452</v>
      </c>
      <c r="E27" s="2169">
        <v>6.6100840639480261</v>
      </c>
      <c r="F27" s="2169">
        <v>12.317973192508507</v>
      </c>
      <c r="G27" s="2168">
        <v>10.32</v>
      </c>
    </row>
    <row r="28" spans="1:7">
      <c r="A28" s="2794"/>
      <c r="B28" s="2106" t="s">
        <v>1234</v>
      </c>
      <c r="C28" s="2175">
        <v>4.1825550203065518</v>
      </c>
      <c r="D28" s="2175">
        <v>4.3784369186716257</v>
      </c>
      <c r="E28" s="2175">
        <v>6.61</v>
      </c>
      <c r="F28" s="2175">
        <v>12.42</v>
      </c>
      <c r="G28" s="2174">
        <v>10.41</v>
      </c>
    </row>
    <row r="29" spans="1:7" s="2082" customFormat="1">
      <c r="A29" s="2795"/>
      <c r="B29" s="2105" t="s">
        <v>1233</v>
      </c>
      <c r="C29" s="2173">
        <v>2.96</v>
      </c>
      <c r="D29" s="2173">
        <v>3.7410999999999999</v>
      </c>
      <c r="E29" s="2173">
        <v>6.49</v>
      </c>
      <c r="F29" s="2173">
        <v>12.47</v>
      </c>
      <c r="G29" s="2172">
        <v>10.47</v>
      </c>
    </row>
    <row r="30" spans="1:7">
      <c r="A30" s="2796" t="s">
        <v>44</v>
      </c>
      <c r="B30" s="2102" t="s">
        <v>1243</v>
      </c>
      <c r="C30" s="2171">
        <v>1.88</v>
      </c>
      <c r="D30" s="2171">
        <v>3.34</v>
      </c>
      <c r="E30" s="2171">
        <v>6.3993076371430346</v>
      </c>
      <c r="F30" s="2171">
        <v>12.474039051717256</v>
      </c>
      <c r="G30" s="2170">
        <v>10.119999999999999</v>
      </c>
    </row>
    <row r="31" spans="1:7">
      <c r="A31" s="2794"/>
      <c r="B31" s="2101" t="s">
        <v>1242</v>
      </c>
      <c r="C31" s="2169">
        <v>1.6778837822512049</v>
      </c>
      <c r="D31" s="2169">
        <v>2.74</v>
      </c>
      <c r="E31" s="2169">
        <v>6.3</v>
      </c>
      <c r="F31" s="2169">
        <v>12.31</v>
      </c>
      <c r="G31" s="2168">
        <v>10.029999999999999</v>
      </c>
    </row>
    <row r="32" spans="1:7">
      <c r="A32" s="2794"/>
      <c r="B32" s="2101" t="s">
        <v>675</v>
      </c>
      <c r="C32" s="2169">
        <v>1.8590457492096282</v>
      </c>
      <c r="D32" s="2169">
        <v>1.7707999999999999</v>
      </c>
      <c r="E32" s="2169">
        <v>6.57</v>
      </c>
      <c r="F32" s="2169">
        <v>12.26</v>
      </c>
      <c r="G32" s="2168">
        <v>10.23</v>
      </c>
    </row>
    <row r="33" spans="1:7">
      <c r="A33" s="2794"/>
      <c r="B33" s="2101" t="s">
        <v>1241</v>
      </c>
      <c r="C33" s="2169">
        <v>1.6787000000000001</v>
      </c>
      <c r="D33" s="2169">
        <v>2.2000000000000002</v>
      </c>
      <c r="E33" s="2169">
        <v>6.61</v>
      </c>
      <c r="F33" s="2169">
        <v>12.26</v>
      </c>
      <c r="G33" s="2168">
        <v>10.210000000000001</v>
      </c>
    </row>
    <row r="34" spans="1:7">
      <c r="A34" s="2794"/>
      <c r="B34" s="2101" t="s">
        <v>1240</v>
      </c>
      <c r="C34" s="2169">
        <v>1.1969024903247523</v>
      </c>
      <c r="D34" s="2169">
        <v>0.99690000000000001</v>
      </c>
      <c r="E34" s="2169">
        <v>6.6161021257179744</v>
      </c>
      <c r="F34" s="2169">
        <v>12.322112864374549</v>
      </c>
      <c r="G34" s="2168">
        <v>10.3</v>
      </c>
    </row>
    <row r="35" spans="1:7">
      <c r="A35" s="2794"/>
      <c r="B35" s="2101" t="s">
        <v>1239</v>
      </c>
      <c r="C35" s="2169">
        <v>2.839016408473598</v>
      </c>
      <c r="D35" s="2169">
        <v>0.86</v>
      </c>
      <c r="E35" s="2169">
        <v>6.72</v>
      </c>
      <c r="F35" s="2169">
        <v>12.29</v>
      </c>
      <c r="G35" s="2168">
        <v>9.8000000000000007</v>
      </c>
    </row>
    <row r="36" spans="1:7" s="2025" customFormat="1">
      <c r="A36" s="2794"/>
      <c r="B36" s="2149" t="s">
        <v>1238</v>
      </c>
      <c r="C36" s="2177">
        <v>5.82</v>
      </c>
      <c r="D36" s="2177">
        <v>3.4394</v>
      </c>
      <c r="E36" s="2177">
        <v>6.67</v>
      </c>
      <c r="F36" s="2177">
        <v>12.34</v>
      </c>
      <c r="G36" s="2176">
        <v>9.69</v>
      </c>
    </row>
    <row r="37" spans="1:7">
      <c r="A37" s="2794"/>
      <c r="B37" s="2101" t="s">
        <v>1237</v>
      </c>
      <c r="C37" s="2169">
        <v>5.15</v>
      </c>
      <c r="D37" s="2169">
        <v>3.5543999999999998</v>
      </c>
      <c r="E37" s="2169">
        <v>6.62</v>
      </c>
      <c r="F37" s="2169">
        <v>12.33</v>
      </c>
      <c r="G37" s="2168">
        <v>9.65</v>
      </c>
    </row>
    <row r="38" spans="1:7">
      <c r="A38" s="2794"/>
      <c r="B38" s="2101" t="s">
        <v>1236</v>
      </c>
      <c r="C38" s="2169">
        <v>5.28</v>
      </c>
      <c r="D38" s="2169">
        <v>4.4381650070126222</v>
      </c>
      <c r="E38" s="2169">
        <v>6.67</v>
      </c>
      <c r="F38" s="2169">
        <v>12.28</v>
      </c>
      <c r="G38" s="2168">
        <v>9.64</v>
      </c>
    </row>
    <row r="39" spans="1:7">
      <c r="A39" s="2794"/>
      <c r="B39" s="2101" t="s">
        <v>1235</v>
      </c>
      <c r="C39" s="2169">
        <v>6.1207865018683529</v>
      </c>
      <c r="D39" s="2169">
        <v>4.2913156626506019</v>
      </c>
      <c r="E39" s="2169">
        <v>6.67</v>
      </c>
      <c r="F39" s="2169">
        <v>12.23</v>
      </c>
      <c r="G39" s="2168">
        <v>9.5894974304395255</v>
      </c>
    </row>
    <row r="40" spans="1:7">
      <c r="A40" s="2794"/>
      <c r="B40" s="2106" t="s">
        <v>1234</v>
      </c>
      <c r="C40" s="2175">
        <v>6.9056876664303326</v>
      </c>
      <c r="D40" s="2175">
        <v>5.503210042397539</v>
      </c>
      <c r="E40" s="2175">
        <v>6.6352719667952442</v>
      </c>
      <c r="F40" s="2175">
        <v>12.199304661279438</v>
      </c>
      <c r="G40" s="2174">
        <v>9.4796379999999996</v>
      </c>
    </row>
    <row r="41" spans="1:7" s="2082" customFormat="1">
      <c r="A41" s="2795"/>
      <c r="B41" s="2105" t="s">
        <v>1233</v>
      </c>
      <c r="C41" s="2173">
        <v>4.5187192718019418</v>
      </c>
      <c r="D41" s="2173">
        <v>4.9685157869012704</v>
      </c>
      <c r="E41" s="2173">
        <v>6.60176688176995</v>
      </c>
      <c r="F41" s="2173">
        <v>12.134092700177552</v>
      </c>
      <c r="G41" s="2172">
        <v>9.5652932561843897</v>
      </c>
    </row>
    <row r="42" spans="1:7">
      <c r="A42" s="2796" t="s">
        <v>56</v>
      </c>
      <c r="B42" s="2102" t="s">
        <v>1243</v>
      </c>
      <c r="C42" s="2171">
        <v>1.1887814391479412</v>
      </c>
      <c r="D42" s="2171">
        <v>0.20724000000000001</v>
      </c>
      <c r="E42" s="2171">
        <v>6.7657105159902322</v>
      </c>
      <c r="F42" s="2171">
        <v>12.084038186426156</v>
      </c>
      <c r="G42" s="2170">
        <v>9.4547594819898606</v>
      </c>
    </row>
    <row r="43" spans="1:7">
      <c r="A43" s="2794"/>
      <c r="B43" s="2101" t="s">
        <v>1242</v>
      </c>
      <c r="C43" s="2169">
        <v>1.6882129461871012</v>
      </c>
      <c r="D43" s="2169">
        <v>2.7289786548069812</v>
      </c>
      <c r="E43" s="2169">
        <v>6.7969344556380094</v>
      </c>
      <c r="F43" s="2169">
        <v>11.965903360305679</v>
      </c>
      <c r="G43" s="2168">
        <v>9.5279797654207865</v>
      </c>
    </row>
    <row r="44" spans="1:7">
      <c r="A44" s="2794"/>
      <c r="B44" s="2101" t="s">
        <v>675</v>
      </c>
      <c r="C44" s="2169">
        <v>4.6173710940626007</v>
      </c>
      <c r="D44" s="2169">
        <v>4.3273659852820936</v>
      </c>
      <c r="E44" s="2169">
        <v>6.7528365303814386</v>
      </c>
      <c r="F44" s="2169">
        <v>11.98479244278075</v>
      </c>
      <c r="G44" s="2168">
        <v>9.5638687499999993</v>
      </c>
    </row>
    <row r="45" spans="1:7">
      <c r="A45" s="2794"/>
      <c r="B45" s="2101" t="s">
        <v>1241</v>
      </c>
      <c r="C45" s="2169">
        <v>2.589154460713186</v>
      </c>
      <c r="D45" s="2169">
        <v>3.8337399999999997</v>
      </c>
      <c r="E45" s="2169">
        <v>6.81</v>
      </c>
      <c r="F45" s="2169">
        <v>12.073929961045465</v>
      </c>
      <c r="G45" s="2168">
        <v>9.5000099773974007</v>
      </c>
    </row>
    <row r="46" spans="1:7" ht="15.75" thickBot="1">
      <c r="A46" s="2797"/>
      <c r="B46" s="2100" t="s">
        <v>1240</v>
      </c>
      <c r="C46" s="2167">
        <v>0.78108827465870911</v>
      </c>
      <c r="D46" s="2167">
        <v>1.63758383074237</v>
      </c>
      <c r="E46" s="2167">
        <v>6.7990752801041694</v>
      </c>
      <c r="F46" s="2167">
        <v>11.932860907827484</v>
      </c>
      <c r="G46" s="2166">
        <v>9.4647699060531565</v>
      </c>
    </row>
    <row r="47" spans="1:7" ht="15.75" thickTop="1"/>
  </sheetData>
  <mergeCells count="14">
    <mergeCell ref="A18:A29"/>
    <mergeCell ref="A30:A41"/>
    <mergeCell ref="A42:A46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CPI_Y-O-Y</vt:lpstr>
      <vt:lpstr>CPI_Nep &amp; Ind.</vt:lpstr>
      <vt:lpstr>WPI </vt:lpstr>
      <vt:lpstr>WPI Y-O-Y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'Monetary Operation'!Print_Area</vt:lpstr>
      <vt:lpstr>'Monetary Statistics (A)'!Print_Area</vt:lpstr>
      <vt:lpstr>'Monetary Statistics (B)'!Print_Area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2020-01-28T08:45:44Z</cp:lastPrinted>
  <dcterms:created xsi:type="dcterms:W3CDTF">2017-10-10T06:32:36Z</dcterms:created>
  <dcterms:modified xsi:type="dcterms:W3CDTF">2020-01-28T08:47:03Z</dcterms:modified>
</cp:coreProperties>
</file>