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Sheet1" sheetId="1" r:id="rId1"/>
    <sheet name="Sheet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O35" i="1"/>
  <c r="N35"/>
  <c r="M35"/>
  <c r="L35"/>
  <c r="K35"/>
  <c r="F35"/>
  <c r="E35"/>
  <c r="N34"/>
  <c r="M34"/>
  <c r="L34"/>
  <c r="K34"/>
  <c r="F34"/>
  <c r="E34"/>
  <c r="O33"/>
  <c r="M33"/>
  <c r="L33"/>
  <c r="J33"/>
  <c r="I33"/>
  <c r="H33"/>
  <c r="G33"/>
  <c r="F33"/>
  <c r="E33"/>
  <c r="D33"/>
  <c r="C33"/>
  <c r="O32"/>
  <c r="M32"/>
  <c r="L32"/>
  <c r="J32"/>
  <c r="I32"/>
  <c r="H32"/>
  <c r="G32"/>
  <c r="F32"/>
  <c r="E32"/>
  <c r="D32"/>
  <c r="C32"/>
  <c r="O31"/>
  <c r="M31"/>
  <c r="L31"/>
  <c r="J31"/>
  <c r="I31"/>
  <c r="H31"/>
  <c r="G31"/>
  <c r="F31"/>
  <c r="E31"/>
  <c r="D31"/>
  <c r="C31"/>
  <c r="O30"/>
  <c r="M30"/>
  <c r="L30"/>
  <c r="J30"/>
  <c r="I30"/>
  <c r="H30"/>
  <c r="G30"/>
  <c r="F30"/>
  <c r="E30"/>
  <c r="D30"/>
  <c r="C30"/>
  <c r="O29"/>
  <c r="M29"/>
  <c r="L29"/>
  <c r="J29"/>
  <c r="I29"/>
  <c r="H29"/>
  <c r="G29"/>
  <c r="F29"/>
  <c r="E29"/>
  <c r="D29"/>
  <c r="C29"/>
  <c r="O28"/>
  <c r="M28"/>
  <c r="L28"/>
  <c r="J28"/>
  <c r="I28"/>
  <c r="H28"/>
  <c r="G28"/>
  <c r="F28"/>
  <c r="E28"/>
  <c r="D28"/>
  <c r="C28"/>
  <c r="O27"/>
  <c r="M27"/>
  <c r="L27"/>
  <c r="J27"/>
  <c r="I27"/>
  <c r="H27"/>
  <c r="G27"/>
  <c r="F27"/>
  <c r="E27"/>
  <c r="D27"/>
  <c r="C27"/>
  <c r="O26"/>
  <c r="M26"/>
  <c r="L26"/>
  <c r="J26"/>
  <c r="I26"/>
  <c r="H26"/>
  <c r="G26"/>
  <c r="F26"/>
  <c r="E26"/>
  <c r="D26"/>
  <c r="C26"/>
  <c r="O25"/>
  <c r="M25"/>
  <c r="L25"/>
  <c r="J25"/>
  <c r="I25"/>
  <c r="H25"/>
  <c r="G25"/>
  <c r="F25"/>
  <c r="E25"/>
  <c r="D25"/>
  <c r="C25"/>
  <c r="O24"/>
  <c r="M24"/>
  <c r="L24"/>
  <c r="J24"/>
  <c r="I24"/>
  <c r="H24"/>
  <c r="G24"/>
  <c r="F24"/>
  <c r="E24"/>
  <c r="D24"/>
  <c r="C24"/>
  <c r="O23"/>
  <c r="M23"/>
  <c r="L23"/>
  <c r="J23"/>
  <c r="I23"/>
  <c r="H23"/>
  <c r="G23"/>
  <c r="F23"/>
  <c r="E23"/>
  <c r="D23"/>
  <c r="C23"/>
  <c r="O22"/>
  <c r="M22"/>
  <c r="L22"/>
  <c r="J22"/>
  <c r="I22"/>
  <c r="H22"/>
  <c r="G22"/>
  <c r="F22"/>
  <c r="E22"/>
  <c r="D22"/>
  <c r="C22"/>
  <c r="O21"/>
  <c r="M21"/>
  <c r="L21"/>
  <c r="J21"/>
  <c r="I21"/>
  <c r="H21"/>
  <c r="G21"/>
  <c r="F21"/>
  <c r="E21"/>
  <c r="D21"/>
  <c r="C21"/>
  <c r="O20"/>
  <c r="M20"/>
  <c r="L20"/>
  <c r="J20"/>
  <c r="I20"/>
  <c r="H20"/>
  <c r="G20"/>
  <c r="F20"/>
  <c r="E20"/>
  <c r="D20"/>
  <c r="C20"/>
  <c r="O19"/>
  <c r="M19"/>
  <c r="L19"/>
  <c r="J19"/>
  <c r="I19"/>
  <c r="H19"/>
  <c r="G19"/>
  <c r="F19"/>
  <c r="E19"/>
  <c r="D19"/>
  <c r="C19"/>
  <c r="O18"/>
  <c r="M18"/>
  <c r="L18"/>
  <c r="J18"/>
  <c r="I18"/>
  <c r="H18"/>
  <c r="G18"/>
  <c r="F18"/>
  <c r="E18"/>
  <c r="D18"/>
  <c r="C18"/>
  <c r="O17"/>
  <c r="M17"/>
  <c r="L17"/>
  <c r="J17"/>
  <c r="I17"/>
  <c r="H17"/>
  <c r="G17"/>
  <c r="F17"/>
  <c r="E17"/>
  <c r="D17"/>
  <c r="C17"/>
  <c r="O16"/>
  <c r="M16"/>
  <c r="L16"/>
  <c r="J16"/>
  <c r="I16"/>
  <c r="H16"/>
  <c r="G16"/>
  <c r="F16"/>
  <c r="E16"/>
  <c r="D16"/>
  <c r="C16"/>
  <c r="O15"/>
  <c r="M15"/>
  <c r="L15"/>
  <c r="J15"/>
  <c r="I15"/>
  <c r="H15"/>
  <c r="G15"/>
  <c r="F15"/>
  <c r="E15"/>
  <c r="D15"/>
  <c r="C15"/>
  <c r="O14"/>
  <c r="M14"/>
  <c r="L14"/>
  <c r="J14"/>
  <c r="I14"/>
  <c r="H14"/>
  <c r="G14"/>
  <c r="F14"/>
  <c r="E14"/>
  <c r="D14"/>
  <c r="C14"/>
  <c r="O13"/>
  <c r="M13"/>
  <c r="L13"/>
  <c r="J13"/>
  <c r="I13"/>
  <c r="H13"/>
  <c r="G13"/>
  <c r="F13"/>
  <c r="E13"/>
  <c r="D13"/>
  <c r="C13"/>
  <c r="O12"/>
  <c r="M12"/>
  <c r="L12"/>
  <c r="J12"/>
  <c r="I12"/>
  <c r="H12"/>
  <c r="G12"/>
  <c r="F12"/>
  <c r="E12"/>
  <c r="D12"/>
  <c r="C12"/>
  <c r="O11"/>
  <c r="M11"/>
  <c r="L11"/>
  <c r="J11"/>
  <c r="I11"/>
  <c r="H11"/>
  <c r="G11"/>
  <c r="F11"/>
  <c r="E11"/>
  <c r="D11"/>
  <c r="C11"/>
  <c r="O10"/>
  <c r="M10"/>
  <c r="L10"/>
  <c r="J10"/>
  <c r="I10"/>
  <c r="H10"/>
  <c r="G10"/>
  <c r="F10"/>
  <c r="E10"/>
  <c r="D10"/>
  <c r="C10"/>
  <c r="O9"/>
  <c r="O34" s="1"/>
  <c r="M9"/>
  <c r="L9"/>
  <c r="J9"/>
  <c r="I9"/>
  <c r="I34" s="1"/>
  <c r="H9"/>
  <c r="H34" s="1"/>
  <c r="G9"/>
  <c r="G34" s="1"/>
  <c r="F9"/>
  <c r="E9"/>
  <c r="D9"/>
  <c r="D34" s="1"/>
  <c r="C9"/>
  <c r="C34" s="1"/>
  <c r="N8"/>
  <c r="M8"/>
  <c r="L8"/>
  <c r="K8"/>
  <c r="F8"/>
  <c r="E8"/>
  <c r="O7"/>
  <c r="M7"/>
  <c r="L7"/>
  <c r="J7"/>
  <c r="I7"/>
  <c r="H7"/>
  <c r="G7"/>
  <c r="F7"/>
  <c r="E7"/>
  <c r="D7"/>
  <c r="C7"/>
  <c r="O6"/>
  <c r="M6"/>
  <c r="L6"/>
  <c r="J6"/>
  <c r="I6"/>
  <c r="H6"/>
  <c r="G6"/>
  <c r="F6"/>
  <c r="E6"/>
  <c r="D6"/>
  <c r="C6"/>
  <c r="O5"/>
  <c r="O8" s="1"/>
  <c r="M5"/>
  <c r="L5"/>
  <c r="J5"/>
  <c r="I5"/>
  <c r="I8" s="1"/>
  <c r="H5"/>
  <c r="H8" s="1"/>
  <c r="G5"/>
  <c r="G8" s="1"/>
  <c r="F5"/>
  <c r="E5"/>
  <c r="D5"/>
  <c r="D8" s="1"/>
  <c r="C5"/>
  <c r="C8" s="1"/>
  <c r="J8" l="1"/>
  <c r="J34"/>
  <c r="J35" s="1"/>
  <c r="C35"/>
  <c r="G35"/>
  <c r="I35"/>
  <c r="D35"/>
  <c r="H35"/>
</calcChain>
</file>

<file path=xl/sharedStrings.xml><?xml version="1.0" encoding="utf-8"?>
<sst xmlns="http://schemas.openxmlformats.org/spreadsheetml/2006/main" count="64" uniqueCount="63">
  <si>
    <t>Key Financial Indicators of  Commercial Banks (Provisional)</t>
  </si>
  <si>
    <t>As on Asoj end, 2075 (Mid-Oct 2018)</t>
  </si>
  <si>
    <t>S. No.</t>
  </si>
  <si>
    <t>Banks</t>
  </si>
  <si>
    <t xml:space="preserve">Solvency </t>
  </si>
  <si>
    <t>Liquidity</t>
  </si>
  <si>
    <r>
      <t xml:space="preserve">NPL*
</t>
    </r>
    <r>
      <rPr>
        <b/>
        <i/>
        <sz val="8"/>
        <rFont val="Tahoma"/>
        <family val="2"/>
      </rPr>
      <t>(In %)</t>
    </r>
  </si>
  <si>
    <r>
      <t xml:space="preserve">Priority  Sector
</t>
    </r>
    <r>
      <rPr>
        <b/>
        <i/>
        <sz val="8"/>
        <rFont val="Tahoma"/>
        <family val="2"/>
      </rPr>
      <t>(In %)$</t>
    </r>
  </si>
  <si>
    <r>
      <t xml:space="preserve">Core Capital           </t>
    </r>
    <r>
      <rPr>
        <b/>
        <i/>
        <sz val="8"/>
        <rFont val="Tahoma"/>
        <family val="2"/>
      </rPr>
      <t xml:space="preserve">(Rs. In Million) </t>
    </r>
  </si>
  <si>
    <r>
      <t xml:space="preserve">Total Capital
Fund              </t>
    </r>
    <r>
      <rPr>
        <b/>
        <i/>
        <sz val="8"/>
        <rFont val="Tahoma"/>
        <family val="2"/>
      </rPr>
      <t xml:space="preserve">(Rs. In Million)  </t>
    </r>
  </si>
  <si>
    <r>
      <t xml:space="preserve">CCAR#
</t>
    </r>
    <r>
      <rPr>
        <b/>
        <i/>
        <sz val="8"/>
        <rFont val="Tahoma"/>
        <family val="2"/>
      </rPr>
      <t>(In %)</t>
    </r>
  </si>
  <si>
    <r>
      <t xml:space="preserve">CAR#
</t>
    </r>
    <r>
      <rPr>
        <b/>
        <i/>
        <sz val="8"/>
        <rFont val="Tahoma"/>
        <family val="2"/>
      </rPr>
      <t>(In %)</t>
    </r>
  </si>
  <si>
    <r>
      <t xml:space="preserve">Total Deposit
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</si>
  <si>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LCY Deposit 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</si>
  <si>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Total Loan                    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</si>
  <si>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LCY Loan                    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</si>
  <si>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CCD Ratio*
</t>
    </r>
    <r>
      <rPr>
        <b/>
        <i/>
        <sz val="8"/>
        <rFont val="Tahoma"/>
        <family val="2"/>
      </rPr>
      <t>(In %)</t>
    </r>
  </si>
  <si>
    <r>
      <t xml:space="preserve">Net Liquidity   </t>
    </r>
    <r>
      <rPr>
        <b/>
        <i/>
        <sz val="8"/>
        <rFont val="Tahoma"/>
        <family val="2"/>
      </rPr>
      <t>(In %)</t>
    </r>
  </si>
  <si>
    <r>
      <t xml:space="preserve">SLR
</t>
    </r>
    <r>
      <rPr>
        <b/>
        <i/>
        <sz val="8"/>
        <rFont val="Tahoma"/>
        <family val="2"/>
      </rPr>
      <t>(In %)</t>
    </r>
  </si>
  <si>
    <t>Nepal Bank Ltd.</t>
  </si>
  <si>
    <t>Rastriya Banijya Bank Ltd.</t>
  </si>
  <si>
    <t>Agriculture Dev. Bank Ltd.</t>
  </si>
  <si>
    <t>Sub Total</t>
  </si>
  <si>
    <t>Nabil Bank Ltd.</t>
  </si>
  <si>
    <t>Nepal Investment Bank Ltd.</t>
  </si>
  <si>
    <t xml:space="preserve">Standard Chartered Bank Nepal Ltd. </t>
  </si>
  <si>
    <t>Himalayan Bank Ltd.</t>
  </si>
  <si>
    <t>Nepal SBI Bank Ltd.</t>
  </si>
  <si>
    <t>Nepal Bangladesh Bank Ltd.</t>
  </si>
  <si>
    <t>Everest Bank Ltd.</t>
  </si>
  <si>
    <t>Bank of Kathmandu Lumbini Ltd.</t>
  </si>
  <si>
    <t>Nepal Credit and Commerce Bank Ltd.</t>
  </si>
  <si>
    <t>NIC Asia Bank Ltd.</t>
  </si>
  <si>
    <t>Machhapuchhre Bank Ltd.</t>
  </si>
  <si>
    <t>Kumari Bank Ltd.</t>
  </si>
  <si>
    <t>Laxmi Bank Ltd.</t>
  </si>
  <si>
    <t>Siddharth Bank Ltd.</t>
  </si>
  <si>
    <t>GlobalIME Bank Ltd.</t>
  </si>
  <si>
    <t>Citizens Bank International Ltd.</t>
  </si>
  <si>
    <t>Prime Commercial Bank Ltd.</t>
  </si>
  <si>
    <t>Sunrise Bank Ltd.</t>
  </si>
  <si>
    <t>NMB Bank Ltd.</t>
  </si>
  <si>
    <t>Prabhu Bank Ltd.</t>
  </si>
  <si>
    <t>Janata Bank Nepal Ltd.</t>
  </si>
  <si>
    <t>Mega Bank Nepal Ltd.</t>
  </si>
  <si>
    <t>Civil Bank Ltd.</t>
  </si>
  <si>
    <t>Century Commercial Bank Ltd.</t>
  </si>
  <si>
    <t>Sanima Bank Ltd.</t>
  </si>
  <si>
    <t>Grand Total</t>
  </si>
  <si>
    <t>Note :</t>
  </si>
  <si>
    <t>This Statistics is based on regulatory requirement format, and so, the NFRS based statistic may differ</t>
  </si>
  <si>
    <t>Core Capital = Tier I capital</t>
  </si>
  <si>
    <t>Total Capital Fund = Tier I and tier II capital</t>
  </si>
  <si>
    <t xml:space="preserve">CCAR %= Core capital to total risk weighted exposures. </t>
  </si>
  <si>
    <t>CAR %= Total Capital Fund to Total Risk Weighted Exposures.</t>
  </si>
  <si>
    <t>Net Liquidity % = Net Liquid Assets to Total Deposits. Minimum Required 20%</t>
  </si>
  <si>
    <t>NPL% = Non Performing Loan to Total Loan(as published in form No. 9.14).Industrial average is calculated taking average of individual bank's average NPL %</t>
  </si>
  <si>
    <t>$</t>
  </si>
  <si>
    <t>Figure is in limit</t>
  </si>
  <si>
    <t># After Supervisory Review</t>
  </si>
  <si>
    <t>CCD Ratio %= LCY Credit to Core Capital and LCY Deposit (Monthly Average ). Should Not Exceed 80% .  Industrial average is calculated taking average of individual bank's average CCD ratio</t>
  </si>
  <si>
    <t>SLR%= Statutory Liquidity Reserve and minimum requirement 10%</t>
  </si>
  <si>
    <t xml:space="preserve">Priority Sector= Agriculture, energy, tourism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</si>
</sst>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Tahoma"/>
      <family val="2"/>
    </font>
    <font>
      <b/>
      <sz val="12"/>
      <name val="Verdan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i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indent="1"/>
    </xf>
    <xf numFmtId="1" fontId="3" fillId="0" borderId="6" xfId="1" applyNumberFormat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/>
    </xf>
    <xf numFmtId="2" fontId="3" fillId="0" borderId="4" xfId="1" applyNumberFormat="1" applyFont="1" applyBorder="1" applyAlignment="1" applyProtection="1">
      <alignment horizontal="center"/>
      <protection hidden="1"/>
    </xf>
    <xf numFmtId="2" fontId="3" fillId="2" borderId="6" xfId="1" applyNumberFormat="1" applyFont="1" applyFill="1" applyBorder="1" applyAlignment="1">
      <alignment horizontal="center" vertical="center"/>
    </xf>
    <xf numFmtId="2" fontId="3" fillId="0" borderId="4" xfId="1" quotePrefix="1" applyNumberFormat="1" applyFont="1" applyBorder="1" applyAlignment="1" applyProtection="1">
      <alignment horizontal="center"/>
      <protection hidden="1"/>
    </xf>
    <xf numFmtId="2" fontId="3" fillId="2" borderId="6" xfId="1" quotePrefix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1" fontId="5" fillId="0" borderId="6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1" fontId="3" fillId="2" borderId="6" xfId="1" applyNumberFormat="1" applyFont="1" applyFill="1" applyBorder="1" applyAlignment="1">
      <alignment horizontal="center" vertical="center"/>
    </xf>
    <xf numFmtId="1" fontId="3" fillId="0" borderId="6" xfId="0" quotePrefix="1" applyNumberFormat="1" applyFont="1" applyFill="1" applyBorder="1" applyAlignment="1" applyProtection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justify"/>
    </xf>
    <xf numFmtId="0" fontId="8" fillId="0" borderId="0" xfId="0" quotePrefix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0" fontId="3" fillId="0" borderId="7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%20%20%20Ashoj%20%20end%202075%20semi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fi"/>
      <sheetName val="capital"/>
      <sheetName val="9.1  9.2"/>
      <sheetName val="9.14"/>
      <sheetName val="slr"/>
      <sheetName val="17.1produc limit"/>
      <sheetName val="deposit mix"/>
    </sheetNames>
    <sheetDataSet>
      <sheetData sheetId="0"/>
      <sheetData sheetId="1">
        <row r="6">
          <cell r="F6">
            <v>20501.278000000002</v>
          </cell>
          <cell r="G6">
            <v>21548.616000000002</v>
          </cell>
          <cell r="Q6">
            <v>22.760255844217824</v>
          </cell>
          <cell r="R6">
            <v>23.922997056515484</v>
          </cell>
          <cell r="S6">
            <v>34.96</v>
          </cell>
        </row>
        <row r="7">
          <cell r="F7">
            <v>15909.343097343604</v>
          </cell>
          <cell r="G7">
            <v>17887.023893700039</v>
          </cell>
          <cell r="Q7">
            <v>12.232998986923798</v>
          </cell>
          <cell r="R7">
            <v>13.753675675474591</v>
          </cell>
          <cell r="S7">
            <v>39.21</v>
          </cell>
        </row>
        <row r="8">
          <cell r="F8">
            <v>18227.77465571044</v>
          </cell>
          <cell r="G8">
            <v>20073.597706444976</v>
          </cell>
          <cell r="Q8">
            <v>11.455760921319218</v>
          </cell>
          <cell r="R8">
            <v>12.61582066375467</v>
          </cell>
          <cell r="S8">
            <v>23.05</v>
          </cell>
        </row>
        <row r="9">
          <cell r="F9">
            <v>22461.134035238527</v>
          </cell>
          <cell r="G9">
            <v>24614.545027885146</v>
          </cell>
          <cell r="Q9">
            <v>11.88212253535977</v>
          </cell>
          <cell r="R9">
            <v>13.021294459781535</v>
          </cell>
          <cell r="S9">
            <v>27.18</v>
          </cell>
        </row>
        <row r="10">
          <cell r="F10">
            <v>13949.217815567239</v>
          </cell>
          <cell r="G10">
            <v>14891.711341625878</v>
          </cell>
          <cell r="Q10">
            <v>21.952632297859253</v>
          </cell>
          <cell r="R10">
            <v>23.435884914187888</v>
          </cell>
          <cell r="S10">
            <v>50.68</v>
          </cell>
        </row>
        <row r="11">
          <cell r="F11">
            <v>14105.192845999998</v>
          </cell>
          <cell r="G11">
            <v>15479.012644264389</v>
          </cell>
          <cell r="Q11">
            <v>11.149725296042984</v>
          </cell>
          <cell r="R11">
            <v>12.235687999577165</v>
          </cell>
          <cell r="S11">
            <v>20.32</v>
          </cell>
        </row>
        <row r="12">
          <cell r="F12">
            <v>12736.005833703004</v>
          </cell>
          <cell r="G12">
            <v>14345.191025703003</v>
          </cell>
          <cell r="Q12">
            <v>12.452337691292787</v>
          </cell>
          <cell r="R12">
            <v>14.02568161718715</v>
          </cell>
          <cell r="S12">
            <v>25.169999999999998</v>
          </cell>
        </row>
        <row r="13">
          <cell r="F13">
            <v>11330.701626836646</v>
          </cell>
          <cell r="G13">
            <v>11990.105828755361</v>
          </cell>
          <cell r="Q13">
            <v>12.902824254519413</v>
          </cell>
          <cell r="R13">
            <v>13.653720078119363</v>
          </cell>
          <cell r="S13">
            <v>27.1</v>
          </cell>
        </row>
        <row r="14">
          <cell r="F14">
            <v>14384.364256322655</v>
          </cell>
          <cell r="G14">
            <v>16192.593062639255</v>
          </cell>
          <cell r="Q14">
            <v>11.796426401113377</v>
          </cell>
          <cell r="R14">
            <v>13.279330869464209</v>
          </cell>
          <cell r="S14">
            <v>32.06</v>
          </cell>
        </row>
        <row r="15">
          <cell r="F15">
            <v>12036.648742945315</v>
          </cell>
          <cell r="G15">
            <v>13302.890966150615</v>
          </cell>
          <cell r="Q15">
            <v>13.370367202970451</v>
          </cell>
          <cell r="R15">
            <v>14.776915142826491</v>
          </cell>
          <cell r="S15">
            <v>26.55</v>
          </cell>
        </row>
        <row r="16">
          <cell r="F16">
            <v>8687.8640717873968</v>
          </cell>
          <cell r="G16">
            <v>9332.4192617541958</v>
          </cell>
          <cell r="Q16">
            <v>11.798176015910371</v>
          </cell>
          <cell r="R16">
            <v>12.673486163532457</v>
          </cell>
          <cell r="S16">
            <v>22.25</v>
          </cell>
        </row>
        <row r="17">
          <cell r="F17">
            <v>11687.39146339</v>
          </cell>
          <cell r="G17">
            <v>18409.871008573864</v>
          </cell>
          <cell r="Q17">
            <v>7.9239387165793245</v>
          </cell>
          <cell r="R17">
            <v>12.481715026747011</v>
          </cell>
          <cell r="S17">
            <v>21.990000000000002</v>
          </cell>
        </row>
        <row r="18">
          <cell r="F18">
            <v>10477.09831112</v>
          </cell>
          <cell r="G18">
            <v>11203.572443755522</v>
          </cell>
          <cell r="Q18">
            <v>13.430414177577168</v>
          </cell>
          <cell r="R18">
            <v>14.361669015592348</v>
          </cell>
          <cell r="S18">
            <v>21.52</v>
          </cell>
        </row>
        <row r="19">
          <cell r="F19">
            <v>10357.806871116791</v>
          </cell>
          <cell r="G19">
            <v>11117.47243066629</v>
          </cell>
          <cell r="Q19">
            <v>12.094065232507473</v>
          </cell>
          <cell r="R19">
            <v>12.981072003960273</v>
          </cell>
          <cell r="S19">
            <v>21.17</v>
          </cell>
        </row>
        <row r="20">
          <cell r="F20">
            <v>10383.85949280458</v>
          </cell>
          <cell r="G20">
            <v>11306.285381698081</v>
          </cell>
          <cell r="Q20">
            <v>11.351710633987979</v>
          </cell>
          <cell r="R20">
            <v>12.360113316947436</v>
          </cell>
          <cell r="S20">
            <v>20.02</v>
          </cell>
        </row>
        <row r="21">
          <cell r="F21">
            <v>12621.221507160915</v>
          </cell>
          <cell r="G21">
            <v>14101.286693395905</v>
          </cell>
          <cell r="Q21">
            <v>10.794741657153809</v>
          </cell>
          <cell r="R21">
            <v>12.060619235808863</v>
          </cell>
          <cell r="S21">
            <v>21.73</v>
          </cell>
        </row>
        <row r="22">
          <cell r="F22">
            <v>25433.93567858835</v>
          </cell>
          <cell r="G22">
            <v>26932.747383274451</v>
          </cell>
          <cell r="Q22">
            <v>18.833113560301634</v>
          </cell>
          <cell r="R22">
            <v>19.942941445241434</v>
          </cell>
          <cell r="S22">
            <v>29.659999999999997</v>
          </cell>
        </row>
        <row r="23">
          <cell r="F23">
            <v>12854.798277031447</v>
          </cell>
          <cell r="G23">
            <v>14155.689154170985</v>
          </cell>
          <cell r="Q23">
            <v>10.229835703909599</v>
          </cell>
          <cell r="R23">
            <v>11.265083372138704</v>
          </cell>
          <cell r="S23">
            <v>22.63</v>
          </cell>
        </row>
        <row r="24">
          <cell r="F24">
            <v>11589.248979651537</v>
          </cell>
          <cell r="G24">
            <v>12601.622470586761</v>
          </cell>
          <cell r="Q24">
            <v>14.552138032319531</v>
          </cell>
          <cell r="R24">
            <v>15.823333327736641</v>
          </cell>
          <cell r="S24">
            <v>21.17</v>
          </cell>
        </row>
        <row r="25">
          <cell r="F25">
            <v>11449.10148165256</v>
          </cell>
          <cell r="G25">
            <v>12215.39180621336</v>
          </cell>
          <cell r="Q25">
            <v>11.404180116292205</v>
          </cell>
          <cell r="R25">
            <v>12.167463846169845</v>
          </cell>
          <cell r="S25">
            <v>20.440000000000001</v>
          </cell>
        </row>
        <row r="26">
          <cell r="F26">
            <v>10724.91533764453</v>
          </cell>
          <cell r="G26">
            <v>11828.128073478831</v>
          </cell>
          <cell r="Q26">
            <v>11.670113860386177</v>
          </cell>
          <cell r="R26">
            <v>12.870553941644856</v>
          </cell>
          <cell r="S26">
            <v>25.83</v>
          </cell>
        </row>
        <row r="27">
          <cell r="F27">
            <v>16857.539193336685</v>
          </cell>
          <cell r="G27">
            <v>18018.258506867383</v>
          </cell>
          <cell r="Q27">
            <v>14.374684238615712</v>
          </cell>
          <cell r="R27">
            <v>15.364447538603274</v>
          </cell>
          <cell r="S27">
            <v>21.55</v>
          </cell>
        </row>
        <row r="28">
          <cell r="F28">
            <v>11310.949777978831</v>
          </cell>
          <cell r="G28">
            <v>12627.822506136059</v>
          </cell>
          <cell r="Q28">
            <v>10.548009295632225</v>
          </cell>
          <cell r="R28">
            <v>11.776056988391861</v>
          </cell>
          <cell r="S28">
            <v>23.02</v>
          </cell>
        </row>
        <row r="29">
          <cell r="F29">
            <v>9356.243738200581</v>
          </cell>
          <cell r="G29">
            <v>10021.98576588948</v>
          </cell>
          <cell r="Q29">
            <v>13.411647025247191</v>
          </cell>
          <cell r="R29">
            <v>14.3659506256099</v>
          </cell>
          <cell r="S29">
            <v>22.189999999999998</v>
          </cell>
        </row>
        <row r="30">
          <cell r="F30">
            <v>12425.117857817351</v>
          </cell>
          <cell r="G30">
            <v>13187.33583388485</v>
          </cell>
          <cell r="Q30">
            <v>16.269331100130163</v>
          </cell>
          <cell r="R30">
            <v>17.26737206561776</v>
          </cell>
          <cell r="S30">
            <v>22.66</v>
          </cell>
        </row>
        <row r="31">
          <cell r="F31">
            <v>9329.09231534227</v>
          </cell>
          <cell r="G31">
            <v>9819.6203881066704</v>
          </cell>
          <cell r="Q31">
            <v>18.923577382351517</v>
          </cell>
          <cell r="R31">
            <v>19.918588003900105</v>
          </cell>
          <cell r="S31">
            <v>17.690000000000001</v>
          </cell>
        </row>
        <row r="32">
          <cell r="F32">
            <v>9682.3204557018198</v>
          </cell>
          <cell r="G32">
            <v>10321.302823269181</v>
          </cell>
          <cell r="Q32">
            <v>13.371903926565528</v>
          </cell>
          <cell r="R32">
            <v>14.254379451825427</v>
          </cell>
          <cell r="S32">
            <v>22.17</v>
          </cell>
        </row>
        <row r="33">
          <cell r="F33">
            <v>10221.760650539309</v>
          </cell>
          <cell r="G33">
            <v>11440.36209241307</v>
          </cell>
          <cell r="Q33">
            <v>10.928524835467513</v>
          </cell>
          <cell r="R33">
            <v>12.231384154654494</v>
          </cell>
          <cell r="S33">
            <v>22.84</v>
          </cell>
        </row>
        <row r="34">
          <cell r="Q34">
            <v>12.920655074026277</v>
          </cell>
          <cell r="R34">
            <v>14.239368228360904</v>
          </cell>
          <cell r="S34">
            <v>25.740960556048879</v>
          </cell>
        </row>
        <row r="36">
          <cell r="Q36">
            <v>17.412339689127108</v>
          </cell>
          <cell r="R36">
            <v>18.686024512604437</v>
          </cell>
          <cell r="S36">
            <v>35.379821829855651</v>
          </cell>
        </row>
        <row r="37">
          <cell r="Q37">
            <v>12.286804984679625</v>
          </cell>
          <cell r="R37">
            <v>13.611872372221336</v>
          </cell>
          <cell r="S37">
            <v>24.148071604872342</v>
          </cell>
        </row>
      </sheetData>
      <sheetData sheetId="2">
        <row r="748">
          <cell r="C748">
            <v>93466.727844419976</v>
          </cell>
          <cell r="D748">
            <v>163509.99000000002</v>
          </cell>
          <cell r="E748">
            <v>143266.80534332996</v>
          </cell>
          <cell r="F748">
            <v>141211.67029263999</v>
          </cell>
          <cell r="G748">
            <v>65470.921933805999</v>
          </cell>
          <cell r="H748">
            <v>103388.45791799959</v>
          </cell>
          <cell r="I748">
            <v>94487.425002163596</v>
          </cell>
          <cell r="J748">
            <v>47564.535121470006</v>
          </cell>
          <cell r="K748">
            <v>120339.1814291893</v>
          </cell>
          <cell r="L748">
            <v>79687.886551779971</v>
          </cell>
          <cell r="M748">
            <v>62761.099869469996</v>
          </cell>
          <cell r="N748">
            <v>167410.22344393702</v>
          </cell>
          <cell r="O748">
            <v>77984.863237429978</v>
          </cell>
          <cell r="P748">
            <v>72422.041119009999</v>
          </cell>
          <cell r="Q748">
            <v>69072.578555232991</v>
          </cell>
          <cell r="R748">
            <v>100253.14003013002</v>
          </cell>
          <cell r="S748">
            <v>102639.54399614989</v>
          </cell>
          <cell r="T748">
            <v>111469.06254438001</v>
          </cell>
          <cell r="U748">
            <v>64934.769450129301</v>
          </cell>
          <cell r="V748">
            <v>76336.819603981028</v>
          </cell>
          <cell r="W748">
            <v>75790.441434810433</v>
          </cell>
          <cell r="X748">
            <v>85832.089233895647</v>
          </cell>
          <cell r="Y748">
            <v>102913.60531971838</v>
          </cell>
          <cell r="Z748">
            <v>62887.908474837008</v>
          </cell>
          <cell r="AA748">
            <v>66117.150822900003</v>
          </cell>
          <cell r="AB748">
            <v>39436.920637359734</v>
          </cell>
          <cell r="AC748">
            <v>62370.911664990002</v>
          </cell>
          <cell r="AD748">
            <v>83648.534909162103</v>
          </cell>
        </row>
        <row r="749">
          <cell r="C749">
            <v>93169.278905389976</v>
          </cell>
          <cell r="D749">
            <v>163398.63</v>
          </cell>
          <cell r="E749">
            <v>132805.59906652002</v>
          </cell>
          <cell r="F749">
            <v>130964.93761528001</v>
          </cell>
          <cell r="G749">
            <v>53703.015191536004</v>
          </cell>
          <cell r="H749">
            <v>94725.770439990592</v>
          </cell>
          <cell r="I749">
            <v>92054.346696639099</v>
          </cell>
          <cell r="J749">
            <v>46967.625407650004</v>
          </cell>
          <cell r="K749">
            <v>112223.53858517</v>
          </cell>
          <cell r="L749">
            <v>78568.934508839971</v>
          </cell>
          <cell r="M749">
            <v>61941.032389690001</v>
          </cell>
          <cell r="N749">
            <v>160143.67860986004</v>
          </cell>
          <cell r="O749">
            <v>76115.708964990001</v>
          </cell>
          <cell r="P749">
            <v>70963.344208759998</v>
          </cell>
          <cell r="Q749">
            <v>66359.865035680225</v>
          </cell>
          <cell r="R749">
            <v>98422.772459320011</v>
          </cell>
          <cell r="S749">
            <v>102637.81222561991</v>
          </cell>
          <cell r="T749">
            <v>109474.42791698003</v>
          </cell>
          <cell r="U749">
            <v>64097.932085539302</v>
          </cell>
          <cell r="V749">
            <v>75496.545973121029</v>
          </cell>
          <cell r="W749">
            <v>73501.169375660436</v>
          </cell>
          <cell r="X749">
            <v>80953.505084744102</v>
          </cell>
          <cell r="Y749">
            <v>100014.28039694557</v>
          </cell>
          <cell r="Z749">
            <v>62021.556745117014</v>
          </cell>
          <cell r="AA749">
            <v>65285.81763473001</v>
          </cell>
          <cell r="AB749">
            <v>39230.393807039727</v>
          </cell>
          <cell r="AC749">
            <v>62215.946291620006</v>
          </cell>
          <cell r="AD749">
            <v>82178.645460299493</v>
          </cell>
        </row>
        <row r="750">
          <cell r="C750">
            <v>81551.581945630009</v>
          </cell>
          <cell r="D750">
            <v>121121.45999999999</v>
          </cell>
          <cell r="E750">
            <v>125465.14996142792</v>
          </cell>
          <cell r="F750">
            <v>126402.55926980999</v>
          </cell>
          <cell r="G750">
            <v>47761.793922021563</v>
          </cell>
          <cell r="H750">
            <v>94748.807125030013</v>
          </cell>
          <cell r="I750">
            <v>84126.541792251897</v>
          </cell>
          <cell r="J750">
            <v>47085.836622139999</v>
          </cell>
          <cell r="K750">
            <v>102642.59393474</v>
          </cell>
          <cell r="L750">
            <v>73382.756426820022</v>
          </cell>
          <cell r="M750">
            <v>57510.11314383999</v>
          </cell>
          <cell r="N750">
            <v>138860.33430243601</v>
          </cell>
          <cell r="O750">
            <v>71108.722307870019</v>
          </cell>
          <cell r="P750">
            <v>68635.045455790212</v>
          </cell>
          <cell r="Q750">
            <v>64987.113222310116</v>
          </cell>
          <cell r="R750">
            <v>91185.218775663394</v>
          </cell>
          <cell r="S750">
            <v>101790.83944536099</v>
          </cell>
          <cell r="T750">
            <v>100050.51648738206</v>
          </cell>
          <cell r="U750">
            <v>60394.350549579991</v>
          </cell>
          <cell r="V750">
            <v>72807.509570152033</v>
          </cell>
          <cell r="W750">
            <v>66825.577860359976</v>
          </cell>
          <cell r="X750">
            <v>83193.915958794445</v>
          </cell>
          <cell r="Y750">
            <v>85791.344316100003</v>
          </cell>
          <cell r="Z750">
            <v>58762.581795819991</v>
          </cell>
          <cell r="AA750">
            <v>62222.630735317944</v>
          </cell>
          <cell r="AB750">
            <v>43112.481853539975</v>
          </cell>
          <cell r="AC750">
            <v>58129.222821761985</v>
          </cell>
          <cell r="AD750">
            <v>75249.381437475517</v>
          </cell>
        </row>
        <row r="751">
          <cell r="C751">
            <v>81548.78148096001</v>
          </cell>
          <cell r="D751">
            <v>121103.06999999999</v>
          </cell>
          <cell r="E751">
            <v>117578.12148038391</v>
          </cell>
          <cell r="F751">
            <v>120087.34555426</v>
          </cell>
          <cell r="G751">
            <v>46234.919172361559</v>
          </cell>
          <cell r="H751">
            <v>86255.434298095497</v>
          </cell>
          <cell r="I751">
            <v>79251.177336279899</v>
          </cell>
          <cell r="J751">
            <v>47085.836622139999</v>
          </cell>
          <cell r="K751">
            <v>99339.963934739993</v>
          </cell>
          <cell r="L751">
            <v>72538.978630480022</v>
          </cell>
          <cell r="M751">
            <v>55461.309299999994</v>
          </cell>
          <cell r="N751">
            <v>138860.33430243601</v>
          </cell>
          <cell r="O751">
            <v>69216.40849322002</v>
          </cell>
          <cell r="P751">
            <v>65712.246179790207</v>
          </cell>
          <cell r="Q751">
            <v>62056.685117780115</v>
          </cell>
          <cell r="R751">
            <v>88940.612083139902</v>
          </cell>
          <cell r="S751">
            <v>101790.83944536099</v>
          </cell>
          <cell r="T751">
            <v>100050.51648738206</v>
          </cell>
          <cell r="U751">
            <v>60394.350549579991</v>
          </cell>
          <cell r="V751">
            <v>72506.504882680034</v>
          </cell>
          <cell r="W751">
            <v>66747.03838012999</v>
          </cell>
          <cell r="X751">
            <v>80525.490092899941</v>
          </cell>
          <cell r="Y751">
            <v>84628.629944589993</v>
          </cell>
          <cell r="Z751">
            <v>57183.471128219993</v>
          </cell>
          <cell r="AA751">
            <v>61913.303328169946</v>
          </cell>
          <cell r="AB751">
            <v>39328.310985859978</v>
          </cell>
          <cell r="AC751">
            <v>57318.002188761995</v>
          </cell>
          <cell r="AD751">
            <v>74447.819608515507</v>
          </cell>
        </row>
      </sheetData>
      <sheetData sheetId="3"/>
      <sheetData sheetId="4">
        <row r="5">
          <cell r="H5">
            <v>0.24183015971532229</v>
          </cell>
        </row>
        <row r="6">
          <cell r="H6">
            <v>0.34560143465744592</v>
          </cell>
        </row>
        <row r="7">
          <cell r="H7">
            <v>0.19360188664974939</v>
          </cell>
        </row>
        <row r="8">
          <cell r="H8">
            <v>0.19977363954743016</v>
          </cell>
        </row>
        <row r="9">
          <cell r="H9">
            <v>0.38863403132650781</v>
          </cell>
        </row>
        <row r="10">
          <cell r="H10">
            <v>0.18361590221710494</v>
          </cell>
        </row>
        <row r="11">
          <cell r="H11">
            <v>0.22532288091204075</v>
          </cell>
        </row>
        <row r="12">
          <cell r="H12">
            <v>0.17407729629126412</v>
          </cell>
        </row>
        <row r="13">
          <cell r="H13">
            <v>0.26106283328787028</v>
          </cell>
        </row>
        <row r="14">
          <cell r="H14">
            <v>0.24265449417458987</v>
          </cell>
        </row>
        <row r="15">
          <cell r="H15">
            <v>0.21789620707244944</v>
          </cell>
        </row>
        <row r="16">
          <cell r="H16">
            <v>0.1517441045344787</v>
          </cell>
        </row>
        <row r="17">
          <cell r="H17">
            <v>0.1828328099760359</v>
          </cell>
        </row>
        <row r="18">
          <cell r="H18">
            <v>0.19857815114050784</v>
          </cell>
        </row>
        <row r="19">
          <cell r="H19">
            <v>0.17589526425609592</v>
          </cell>
        </row>
        <row r="20">
          <cell r="H20">
            <v>0.16896764792496968</v>
          </cell>
        </row>
        <row r="21">
          <cell r="H21">
            <v>0.20238042666067624</v>
          </cell>
        </row>
        <row r="22">
          <cell r="H22">
            <v>0.17848401384276516</v>
          </cell>
        </row>
        <row r="23">
          <cell r="H23">
            <v>0.16918868153769448</v>
          </cell>
        </row>
        <row r="24">
          <cell r="H24">
            <v>0.17686917140685615</v>
          </cell>
        </row>
        <row r="25">
          <cell r="H25">
            <v>0.18764523940777666</v>
          </cell>
        </row>
        <row r="26">
          <cell r="H26">
            <v>0.17415954458762961</v>
          </cell>
        </row>
        <row r="27">
          <cell r="H27">
            <v>0.20059343232688803</v>
          </cell>
        </row>
        <row r="28">
          <cell r="H28">
            <v>0.17266605024689546</v>
          </cell>
        </row>
        <row r="29">
          <cell r="H29">
            <v>0.1745215876313711</v>
          </cell>
        </row>
        <row r="30">
          <cell r="H30">
            <v>0.2010114484095463</v>
          </cell>
        </row>
        <row r="31">
          <cell r="H31">
            <v>0.16355271554379996</v>
          </cell>
        </row>
        <row r="32">
          <cell r="H32">
            <v>0.16658871406374862</v>
          </cell>
        </row>
        <row r="34">
          <cell r="H34">
            <v>0.2069551102294751</v>
          </cell>
        </row>
        <row r="40">
          <cell r="H40">
            <v>23.627304840898532</v>
          </cell>
        </row>
        <row r="41">
          <cell r="H41">
            <v>20.245446536543806</v>
          </cell>
        </row>
      </sheetData>
      <sheetData sheetId="5">
        <row r="31">
          <cell r="D31">
            <v>0.25444162721657954</v>
          </cell>
          <cell r="E31">
            <v>0.20895856994488685</v>
          </cell>
          <cell r="F31">
            <v>0.32759983090371908</v>
          </cell>
          <cell r="G31">
            <v>0.34390181209539133</v>
          </cell>
          <cell r="H31">
            <v>0.18778178004143081</v>
          </cell>
          <cell r="I31">
            <v>0.30547680670909694</v>
          </cell>
          <cell r="J31">
            <v>0.20975105909068203</v>
          </cell>
          <cell r="K31">
            <v>0.18688054688659092</v>
          </cell>
          <cell r="L31">
            <v>0.33215305635424269</v>
          </cell>
          <cell r="M31">
            <v>0.23828526834468469</v>
          </cell>
          <cell r="N31">
            <v>0.2148878671286063</v>
          </cell>
          <cell r="O31">
            <v>0.2377589284723064</v>
          </cell>
          <cell r="P31">
            <v>0.31123789123123513</v>
          </cell>
          <cell r="Q31">
            <v>0.32652918843704132</v>
          </cell>
          <cell r="R31">
            <v>0.28499390685235682</v>
          </cell>
          <cell r="S31">
            <v>0.22301950885604072</v>
          </cell>
          <cell r="T31">
            <v>0.3211166226744861</v>
          </cell>
          <cell r="U31">
            <v>0.22250964421973354</v>
          </cell>
          <cell r="V31">
            <v>0.25442252453522118</v>
          </cell>
          <cell r="W31">
            <v>0.25376175618871061</v>
          </cell>
          <cell r="X31">
            <v>0.38127197216848352</v>
          </cell>
          <cell r="Y31">
            <v>0.411568514706037</v>
          </cell>
          <cell r="Z31">
            <v>0.36357320536177939</v>
          </cell>
          <cell r="AA31">
            <v>0.31052416932319049</v>
          </cell>
          <cell r="AB31">
            <v>0.26087810117747395</v>
          </cell>
          <cell r="AC31">
            <v>0.2424812994632147</v>
          </cell>
          <cell r="AD31">
            <v>0.28194415600250028</v>
          </cell>
          <cell r="AE31">
            <v>0.25302910239508974</v>
          </cell>
          <cell r="AF31">
            <v>0.27997624558210521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view="pageBreakPreview" topLeftCell="B1" zoomScale="84" zoomScaleSheetLayoutView="84" workbookViewId="0">
      <selection activeCell="G34" sqref="G34"/>
    </sheetView>
  </sheetViews>
  <sheetFormatPr defaultColWidth="12.28515625" defaultRowHeight="12.75"/>
  <cols>
    <col min="1" max="1" width="8.140625" style="2" customWidth="1"/>
    <col min="2" max="2" width="33.28515625" style="2" customWidth="1"/>
    <col min="3" max="6" width="12.28515625" style="2" customWidth="1"/>
    <col min="7" max="7" width="13.140625" style="2" customWidth="1"/>
    <col min="8" max="8" width="14.85546875" style="2" customWidth="1"/>
    <col min="9" max="9" width="14.140625" style="2" customWidth="1"/>
    <col min="10" max="10" width="12.85546875" style="2" customWidth="1"/>
    <col min="11" max="11" width="12.28515625" style="40"/>
    <col min="12" max="12" width="11.28515625" style="2" customWidth="1"/>
    <col min="13" max="13" width="11.5703125" style="2" customWidth="1"/>
    <col min="14" max="14" width="10.5703125" style="40" customWidth="1"/>
    <col min="15" max="15" width="12" style="2" customWidth="1"/>
    <col min="16" max="16384" width="12.28515625" style="2"/>
  </cols>
  <sheetData>
    <row r="1" spans="1:15" ht="23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>
      <c r="A3" s="4" t="s">
        <v>2</v>
      </c>
      <c r="B3" s="5" t="s">
        <v>3</v>
      </c>
      <c r="C3" s="6" t="s">
        <v>4</v>
      </c>
      <c r="D3" s="7"/>
      <c r="E3" s="7"/>
      <c r="F3" s="8"/>
      <c r="G3" s="6" t="s">
        <v>5</v>
      </c>
      <c r="H3" s="7"/>
      <c r="I3" s="7"/>
      <c r="J3" s="7"/>
      <c r="K3" s="7"/>
      <c r="L3" s="7"/>
      <c r="M3" s="8"/>
      <c r="N3" s="9" t="s">
        <v>6</v>
      </c>
      <c r="O3" s="9" t="s">
        <v>7</v>
      </c>
    </row>
    <row r="4" spans="1:15" ht="59.25">
      <c r="A4" s="10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3"/>
      <c r="O4" s="13"/>
    </row>
    <row r="5" spans="1:15">
      <c r="A5" s="14">
        <v>1</v>
      </c>
      <c r="B5" s="15" t="s">
        <v>19</v>
      </c>
      <c r="C5" s="16">
        <f>[1]capital!F6</f>
        <v>20501.278000000002</v>
      </c>
      <c r="D5" s="16">
        <f>[1]capital!G6</f>
        <v>21548.616000000002</v>
      </c>
      <c r="E5" s="17">
        <f>[1]capital!Q6</f>
        <v>22.760255844217824</v>
      </c>
      <c r="F5" s="17">
        <f>[1]capital!R6</f>
        <v>23.922997056515484</v>
      </c>
      <c r="G5" s="18">
        <f>'[1]9.1  9.2'!C748</f>
        <v>93466.727844419976</v>
      </c>
      <c r="H5" s="18">
        <f>'[1]9.1  9.2'!C749</f>
        <v>93169.278905389976</v>
      </c>
      <c r="I5" s="18">
        <f>'[1]9.1  9.2'!C750</f>
        <v>81551.581945630009</v>
      </c>
      <c r="J5" s="18">
        <f>'[1]9.1  9.2'!C751</f>
        <v>81548.78148096001</v>
      </c>
      <c r="K5" s="19">
        <v>72.72</v>
      </c>
      <c r="L5" s="17">
        <f>[1]capital!S6</f>
        <v>34.96</v>
      </c>
      <c r="M5" s="20">
        <f>([1]slr!H5)*100</f>
        <v>24.183015971532228</v>
      </c>
      <c r="N5" s="19">
        <v>2.78</v>
      </c>
      <c r="O5" s="19">
        <f>'[1]17.1produc limit'!D31*100</f>
        <v>25.444162721657953</v>
      </c>
    </row>
    <row r="6" spans="1:15">
      <c r="A6" s="14">
        <v>2</v>
      </c>
      <c r="B6" s="15" t="s">
        <v>20</v>
      </c>
      <c r="C6" s="16">
        <f>[1]capital!F7</f>
        <v>15909.343097343604</v>
      </c>
      <c r="D6" s="16">
        <f>[1]capital!G7</f>
        <v>17887.023893700039</v>
      </c>
      <c r="E6" s="17">
        <f>[1]capital!Q7</f>
        <v>12.232998986923798</v>
      </c>
      <c r="F6" s="17">
        <f>[1]capital!R7</f>
        <v>13.753675675474591</v>
      </c>
      <c r="G6" s="18">
        <f>'[1]9.1  9.2'!D748</f>
        <v>163509.99000000002</v>
      </c>
      <c r="H6" s="18">
        <f>'[1]9.1  9.2'!D749</f>
        <v>163398.63</v>
      </c>
      <c r="I6" s="18">
        <f>'[1]9.1  9.2'!D750</f>
        <v>121121.45999999999</v>
      </c>
      <c r="J6" s="18">
        <f>'[1]9.1  9.2'!D751</f>
        <v>121103.06999999999</v>
      </c>
      <c r="K6" s="19">
        <v>66.260000000000005</v>
      </c>
      <c r="L6" s="17">
        <f>[1]capital!S7</f>
        <v>39.21</v>
      </c>
      <c r="M6" s="17">
        <f>([1]slr!H6)*100</f>
        <v>34.560143465744595</v>
      </c>
      <c r="N6" s="19">
        <v>3.83</v>
      </c>
      <c r="O6" s="21">
        <f>'[1]17.1produc limit'!E31*100</f>
        <v>20.895856994488685</v>
      </c>
    </row>
    <row r="7" spans="1:15">
      <c r="A7" s="14">
        <v>3</v>
      </c>
      <c r="B7" s="15" t="s">
        <v>21</v>
      </c>
      <c r="C7" s="16">
        <f>[1]capital!F22</f>
        <v>25433.93567858835</v>
      </c>
      <c r="D7" s="16">
        <f>[1]capital!G22</f>
        <v>26932.747383274451</v>
      </c>
      <c r="E7" s="17">
        <f>[1]capital!$Q$22</f>
        <v>18.833113560301634</v>
      </c>
      <c r="F7" s="17">
        <f>[1]capital!$R$22</f>
        <v>19.942941445241434</v>
      </c>
      <c r="G7" s="16">
        <f>'[1]9.1  9.2'!R748</f>
        <v>100253.14003013002</v>
      </c>
      <c r="H7" s="18">
        <f>'[1]9.1  9.2'!R749</f>
        <v>98422.772459320011</v>
      </c>
      <c r="I7" s="18">
        <f>'[1]9.1  9.2'!R750</f>
        <v>91185.218775663394</v>
      </c>
      <c r="J7" s="18">
        <f>'[1]9.1  9.2'!R751</f>
        <v>88940.612083139902</v>
      </c>
      <c r="K7" s="19">
        <v>74.72</v>
      </c>
      <c r="L7" s="17">
        <f>[1]capital!$S$22</f>
        <v>29.659999999999997</v>
      </c>
      <c r="M7" s="20">
        <f>([1]slr!$H$21)*100</f>
        <v>20.238042666067624</v>
      </c>
      <c r="N7" s="19">
        <v>3.93</v>
      </c>
      <c r="O7" s="22">
        <f>'[1]17.1produc limit'!T31*100</f>
        <v>32.111662267448608</v>
      </c>
    </row>
    <row r="8" spans="1:15">
      <c r="A8" s="14"/>
      <c r="B8" s="23" t="s">
        <v>22</v>
      </c>
      <c r="C8" s="24">
        <f>SUM(C5:C7)</f>
        <v>61844.55677593196</v>
      </c>
      <c r="D8" s="24">
        <f>SUM(D5:D7)</f>
        <v>66368.387276974492</v>
      </c>
      <c r="E8" s="25">
        <f>[1]capital!$Q$36</f>
        <v>17.412339689127108</v>
      </c>
      <c r="F8" s="25">
        <f>[1]capital!$R$36</f>
        <v>18.686024512604437</v>
      </c>
      <c r="G8" s="24">
        <f>SUM(G5:G7)</f>
        <v>357229.85787455004</v>
      </c>
      <c r="H8" s="24">
        <f>SUM(H5:H7)</f>
        <v>354990.68136470998</v>
      </c>
      <c r="I8" s="24">
        <f>SUM(I5:I7)</f>
        <v>293858.26072129339</v>
      </c>
      <c r="J8" s="24">
        <f>SUM(J5:J7)</f>
        <v>291592.46356409992</v>
      </c>
      <c r="K8" s="26">
        <f>((AVERAGE(K5:K7)))</f>
        <v>71.233333333333334</v>
      </c>
      <c r="L8" s="25">
        <f>[1]capital!$S$36</f>
        <v>35.379821829855651</v>
      </c>
      <c r="M8" s="25">
        <f>[1]slr!H40</f>
        <v>23.627304840898532</v>
      </c>
      <c r="N8" s="26">
        <f>((AVERAGE(N5:N7)))</f>
        <v>3.5133333333333332</v>
      </c>
      <c r="O8" s="26">
        <f>((AVERAGE(O5:O7)))</f>
        <v>26.150560661198416</v>
      </c>
    </row>
    <row r="9" spans="1:15">
      <c r="A9" s="14">
        <v>4</v>
      </c>
      <c r="B9" s="15" t="s">
        <v>23</v>
      </c>
      <c r="C9" s="16">
        <f>[1]capital!F8</f>
        <v>18227.77465571044</v>
      </c>
      <c r="D9" s="16">
        <f>[1]capital!G8</f>
        <v>20073.597706444976</v>
      </c>
      <c r="E9" s="17">
        <f>[1]capital!Q8</f>
        <v>11.455760921319218</v>
      </c>
      <c r="F9" s="17">
        <f>[1]capital!R8</f>
        <v>12.61582066375467</v>
      </c>
      <c r="G9" s="27">
        <f>'[1]9.1  9.2'!E748</f>
        <v>143266.80534332996</v>
      </c>
      <c r="H9" s="18">
        <f>'[1]9.1  9.2'!E749</f>
        <v>132805.59906652002</v>
      </c>
      <c r="I9" s="18">
        <f>'[1]9.1  9.2'!E750</f>
        <v>125465.14996142792</v>
      </c>
      <c r="J9" s="18">
        <f>'[1]9.1  9.2'!E751</f>
        <v>117578.12148038391</v>
      </c>
      <c r="K9" s="19">
        <v>76.08</v>
      </c>
      <c r="L9" s="17">
        <f>[1]capital!S8</f>
        <v>23.05</v>
      </c>
      <c r="M9" s="17">
        <f>([1]slr!H7)*100</f>
        <v>19.360188664974938</v>
      </c>
      <c r="N9" s="19">
        <v>0.57999999999999996</v>
      </c>
      <c r="O9" s="19">
        <f>'[1]17.1produc limit'!F31*100</f>
        <v>32.759983090371911</v>
      </c>
    </row>
    <row r="10" spans="1:15">
      <c r="A10" s="14">
        <v>5</v>
      </c>
      <c r="B10" s="15" t="s">
        <v>24</v>
      </c>
      <c r="C10" s="16">
        <f>[1]capital!F9</f>
        <v>22461.134035238527</v>
      </c>
      <c r="D10" s="16">
        <f>[1]capital!G9</f>
        <v>24614.545027885146</v>
      </c>
      <c r="E10" s="17">
        <f>[1]capital!Q9</f>
        <v>11.88212253535977</v>
      </c>
      <c r="F10" s="17">
        <f>[1]capital!R9</f>
        <v>13.021294459781535</v>
      </c>
      <c r="G10" s="27">
        <f>'[1]9.1  9.2'!F748</f>
        <v>141211.67029263999</v>
      </c>
      <c r="H10" s="18">
        <f>'[1]9.1  9.2'!F749</f>
        <v>130964.93761528001</v>
      </c>
      <c r="I10" s="28">
        <f>'[1]9.1  9.2'!F750</f>
        <v>126402.55926980999</v>
      </c>
      <c r="J10" s="18">
        <f>'[1]9.1  9.2'!F751</f>
        <v>120087.34555426</v>
      </c>
      <c r="K10" s="19">
        <v>76.02</v>
      </c>
      <c r="L10" s="17">
        <f>[1]capital!S9</f>
        <v>27.18</v>
      </c>
      <c r="M10" s="17">
        <f>([1]slr!H8)*100</f>
        <v>19.977363954743016</v>
      </c>
      <c r="N10" s="19">
        <v>1.21</v>
      </c>
      <c r="O10" s="19">
        <f>'[1]17.1produc limit'!G31*100</f>
        <v>34.390181209539136</v>
      </c>
    </row>
    <row r="11" spans="1:15">
      <c r="A11" s="14">
        <v>6</v>
      </c>
      <c r="B11" s="15" t="s">
        <v>25</v>
      </c>
      <c r="C11" s="16">
        <f>[1]capital!F10</f>
        <v>13949.217815567239</v>
      </c>
      <c r="D11" s="16">
        <f>[1]capital!G10</f>
        <v>14891.711341625878</v>
      </c>
      <c r="E11" s="17">
        <f>[1]capital!Q10</f>
        <v>21.952632297859253</v>
      </c>
      <c r="F11" s="17">
        <f>[1]capital!R10</f>
        <v>23.435884914187888</v>
      </c>
      <c r="G11" s="27">
        <f>'[1]9.1  9.2'!G748</f>
        <v>65470.921933805999</v>
      </c>
      <c r="H11" s="18">
        <f>'[1]9.1  9.2'!G749</f>
        <v>53703.015191536004</v>
      </c>
      <c r="I11" s="28">
        <f>'[1]9.1  9.2'!G750</f>
        <v>47761.793922021563</v>
      </c>
      <c r="J11" s="28">
        <f>'[1]9.1  9.2'!G751</f>
        <v>46234.919172361559</v>
      </c>
      <c r="K11" s="19">
        <v>66.33</v>
      </c>
      <c r="L11" s="17">
        <f>[1]capital!S10</f>
        <v>50.68</v>
      </c>
      <c r="M11" s="17">
        <f>([1]slr!H9)*100</f>
        <v>38.863403132650781</v>
      </c>
      <c r="N11" s="19">
        <v>0.21</v>
      </c>
      <c r="O11" s="19">
        <f>'[1]17.1produc limit'!H31*100</f>
        <v>18.778178004143083</v>
      </c>
    </row>
    <row r="12" spans="1:15">
      <c r="A12" s="14">
        <v>7</v>
      </c>
      <c r="B12" s="15" t="s">
        <v>26</v>
      </c>
      <c r="C12" s="16">
        <f>[1]capital!F11</f>
        <v>14105.192845999998</v>
      </c>
      <c r="D12" s="16">
        <f>[1]capital!G11</f>
        <v>15479.012644264389</v>
      </c>
      <c r="E12" s="17">
        <f>[1]capital!Q11</f>
        <v>11.149725296042984</v>
      </c>
      <c r="F12" s="17">
        <f>[1]capital!R11</f>
        <v>12.235687999577165</v>
      </c>
      <c r="G12" s="27">
        <f>'[1]9.1  9.2'!H748</f>
        <v>103388.45791799959</v>
      </c>
      <c r="H12" s="18">
        <f>'[1]9.1  9.2'!H749</f>
        <v>94725.770439990592</v>
      </c>
      <c r="I12" s="28">
        <f>'[1]9.1  9.2'!H750</f>
        <v>94748.807125030013</v>
      </c>
      <c r="J12" s="28">
        <f>'[1]9.1  9.2'!H751</f>
        <v>86255.434298095497</v>
      </c>
      <c r="K12" s="19">
        <v>76.849999999999994</v>
      </c>
      <c r="L12" s="17">
        <f>[1]capital!S11</f>
        <v>20.32</v>
      </c>
      <c r="M12" s="17">
        <f>([1]slr!H10)*100</f>
        <v>18.361590221710493</v>
      </c>
      <c r="N12" s="19">
        <v>1.46</v>
      </c>
      <c r="O12" s="19">
        <f>'[1]17.1produc limit'!I31*100</f>
        <v>30.547680670909692</v>
      </c>
    </row>
    <row r="13" spans="1:15">
      <c r="A13" s="14">
        <v>8</v>
      </c>
      <c r="B13" s="15" t="s">
        <v>27</v>
      </c>
      <c r="C13" s="16">
        <f>[1]capital!F12</f>
        <v>12736.005833703004</v>
      </c>
      <c r="D13" s="16">
        <f>[1]capital!G12</f>
        <v>14345.191025703003</v>
      </c>
      <c r="E13" s="17">
        <f>[1]capital!Q12</f>
        <v>12.452337691292787</v>
      </c>
      <c r="F13" s="17">
        <f>[1]capital!R12</f>
        <v>14.02568161718715</v>
      </c>
      <c r="G13" s="27">
        <f>'[1]9.1  9.2'!I748</f>
        <v>94487.425002163596</v>
      </c>
      <c r="H13" s="18">
        <f>'[1]9.1  9.2'!I749</f>
        <v>92054.346696639099</v>
      </c>
      <c r="I13" s="28">
        <f>'[1]9.1  9.2'!I750</f>
        <v>84126.541792251897</v>
      </c>
      <c r="J13" s="28">
        <f>'[1]9.1  9.2'!I751</f>
        <v>79251.177336279899</v>
      </c>
      <c r="K13" s="19">
        <v>73.37</v>
      </c>
      <c r="L13" s="17">
        <f>[1]capital!S12</f>
        <v>25.169999999999998</v>
      </c>
      <c r="M13" s="17">
        <f>([1]slr!H11)*100</f>
        <v>22.532288091204077</v>
      </c>
      <c r="N13" s="19">
        <v>0.2</v>
      </c>
      <c r="O13" s="19">
        <f>'[1]17.1produc limit'!J31*100</f>
        <v>20.975105909068205</v>
      </c>
    </row>
    <row r="14" spans="1:15">
      <c r="A14" s="14">
        <v>9</v>
      </c>
      <c r="B14" s="15" t="s">
        <v>28</v>
      </c>
      <c r="C14" s="16">
        <f>[1]capital!F13</f>
        <v>11330.701626836646</v>
      </c>
      <c r="D14" s="16">
        <f>[1]capital!G13</f>
        <v>11990.105828755361</v>
      </c>
      <c r="E14" s="17">
        <f>[1]capital!Q13</f>
        <v>12.902824254519413</v>
      </c>
      <c r="F14" s="17">
        <f>[1]capital!R13</f>
        <v>13.653720078119363</v>
      </c>
      <c r="G14" s="27">
        <f>'[1]9.1  9.2'!J748</f>
        <v>47564.535121470006</v>
      </c>
      <c r="H14" s="27">
        <f>'[1]9.1  9.2'!J749</f>
        <v>46967.625407650004</v>
      </c>
      <c r="I14" s="28">
        <f>'[1]9.1  9.2'!J750</f>
        <v>47085.836622139999</v>
      </c>
      <c r="J14" s="28">
        <f>'[1]9.1  9.2'!J751</f>
        <v>47085.836622139999</v>
      </c>
      <c r="K14" s="19">
        <v>78.75</v>
      </c>
      <c r="L14" s="17">
        <f>[1]capital!S13</f>
        <v>27.1</v>
      </c>
      <c r="M14" s="17">
        <f>([1]slr!H12)*100</f>
        <v>17.407729629126411</v>
      </c>
      <c r="N14" s="19">
        <v>1.55</v>
      </c>
      <c r="O14" s="19">
        <f>'[1]17.1produc limit'!K31*100</f>
        <v>18.688054688659093</v>
      </c>
    </row>
    <row r="15" spans="1:15">
      <c r="A15" s="14">
        <v>10</v>
      </c>
      <c r="B15" s="15" t="s">
        <v>29</v>
      </c>
      <c r="C15" s="16">
        <f>[1]capital!F14</f>
        <v>14384.364256322655</v>
      </c>
      <c r="D15" s="16">
        <f>[1]capital!G14</f>
        <v>16192.593062639255</v>
      </c>
      <c r="E15" s="17">
        <f>[1]capital!Q14</f>
        <v>11.796426401113377</v>
      </c>
      <c r="F15" s="17">
        <f>[1]capital!R14</f>
        <v>13.279330869464209</v>
      </c>
      <c r="G15" s="27">
        <f>'[1]9.1  9.2'!K748</f>
        <v>120339.1814291893</v>
      </c>
      <c r="H15" s="27">
        <f>'[1]9.1  9.2'!K749</f>
        <v>112223.53858517</v>
      </c>
      <c r="I15" s="28">
        <f>'[1]9.1  9.2'!K750</f>
        <v>102642.59393474</v>
      </c>
      <c r="J15" s="28">
        <f>'[1]9.1  9.2'!K751</f>
        <v>99339.963934739993</v>
      </c>
      <c r="K15" s="19">
        <v>76.58</v>
      </c>
      <c r="L15" s="17">
        <f>[1]capital!S14</f>
        <v>32.06</v>
      </c>
      <c r="M15" s="17">
        <f>([1]slr!H13)*100</f>
        <v>26.106283328787029</v>
      </c>
      <c r="N15" s="19">
        <v>0.21</v>
      </c>
      <c r="O15" s="19">
        <f>'[1]17.1produc limit'!L31*100</f>
        <v>33.215305635424272</v>
      </c>
    </row>
    <row r="16" spans="1:15">
      <c r="A16" s="14">
        <v>11</v>
      </c>
      <c r="B16" s="15" t="s">
        <v>30</v>
      </c>
      <c r="C16" s="16">
        <f>[1]capital!F15</f>
        <v>12036.648742945315</v>
      </c>
      <c r="D16" s="16">
        <f>[1]capital!G15</f>
        <v>13302.890966150615</v>
      </c>
      <c r="E16" s="17">
        <f>[1]capital!Q15</f>
        <v>13.370367202970451</v>
      </c>
      <c r="F16" s="17">
        <f>[1]capital!R15</f>
        <v>14.776915142826491</v>
      </c>
      <c r="G16" s="27">
        <f>'[1]9.1  9.2'!L748</f>
        <v>79687.886551779971</v>
      </c>
      <c r="H16" s="28">
        <f>'[1]9.1  9.2'!L749</f>
        <v>78568.934508839971</v>
      </c>
      <c r="I16" s="28">
        <f>'[1]9.1  9.2'!L750</f>
        <v>73382.756426820022</v>
      </c>
      <c r="J16" s="28">
        <f>'[1]9.1  9.2'!L751</f>
        <v>72538.978630480022</v>
      </c>
      <c r="K16" s="19">
        <v>75.27</v>
      </c>
      <c r="L16" s="17">
        <f>[1]capital!S15</f>
        <v>26.55</v>
      </c>
      <c r="M16" s="17">
        <f>([1]slr!H14)*100</f>
        <v>24.265449417458989</v>
      </c>
      <c r="N16" s="19">
        <v>2.74</v>
      </c>
      <c r="O16" s="19">
        <f>'[1]17.1produc limit'!M31*100</f>
        <v>23.82852683446847</v>
      </c>
    </row>
    <row r="17" spans="1:15">
      <c r="A17" s="14">
        <v>12</v>
      </c>
      <c r="B17" s="15" t="s">
        <v>31</v>
      </c>
      <c r="C17" s="16">
        <f>[1]capital!F16</f>
        <v>8687.8640717873968</v>
      </c>
      <c r="D17" s="16">
        <f>[1]capital!G16</f>
        <v>9332.4192617541958</v>
      </c>
      <c r="E17" s="17">
        <f>[1]capital!Q16</f>
        <v>11.798176015910371</v>
      </c>
      <c r="F17" s="17">
        <f>[1]capital!R16</f>
        <v>12.673486163532457</v>
      </c>
      <c r="G17" s="27">
        <f>'[1]9.1  9.2'!M748</f>
        <v>62761.099869469996</v>
      </c>
      <c r="H17" s="28">
        <f>'[1]9.1  9.2'!M749</f>
        <v>61941.032389690001</v>
      </c>
      <c r="I17" s="28">
        <f>'[1]9.1  9.2'!M750</f>
        <v>57510.11314383999</v>
      </c>
      <c r="J17" s="28">
        <f>'[1]9.1  9.2'!M751</f>
        <v>55461.309299999994</v>
      </c>
      <c r="K17" s="19">
        <v>79.64</v>
      </c>
      <c r="L17" s="17">
        <f>[1]capital!S16</f>
        <v>22.25</v>
      </c>
      <c r="M17" s="17">
        <f>([1]slr!H15)*100</f>
        <v>21.789620707244943</v>
      </c>
      <c r="N17" s="19">
        <v>3.69</v>
      </c>
      <c r="O17" s="19">
        <f>'[1]17.1produc limit'!N31*100</f>
        <v>21.48878671286063</v>
      </c>
    </row>
    <row r="18" spans="1:15">
      <c r="A18" s="14">
        <v>13</v>
      </c>
      <c r="B18" s="15" t="s">
        <v>32</v>
      </c>
      <c r="C18" s="16">
        <f>[1]capital!F17</f>
        <v>11687.39146339</v>
      </c>
      <c r="D18" s="16">
        <f>[1]capital!G17</f>
        <v>18409.871008573864</v>
      </c>
      <c r="E18" s="17">
        <f>[1]capital!Q17</f>
        <v>7.9239387165793245</v>
      </c>
      <c r="F18" s="17">
        <f>[1]capital!R17</f>
        <v>12.481715026747011</v>
      </c>
      <c r="G18" s="27">
        <f>'[1]9.1  9.2'!N748</f>
        <v>167410.22344393702</v>
      </c>
      <c r="H18" s="28">
        <f>'[1]9.1  9.2'!N749</f>
        <v>160143.67860986004</v>
      </c>
      <c r="I18" s="28">
        <f>'[1]9.1  9.2'!N750</f>
        <v>138860.33430243601</v>
      </c>
      <c r="J18" s="28">
        <f>'[1]9.1  9.2'!N751</f>
        <v>138860.33430243601</v>
      </c>
      <c r="K18" s="19">
        <v>78.78</v>
      </c>
      <c r="L18" s="17">
        <f>[1]capital!S17</f>
        <v>21.990000000000002</v>
      </c>
      <c r="M18" s="17">
        <f>([1]slr!H16)*100</f>
        <v>15.174410453447869</v>
      </c>
      <c r="N18" s="19">
        <v>0.26</v>
      </c>
      <c r="O18" s="19">
        <f>'[1]17.1produc limit'!O31*100</f>
        <v>23.77589284723064</v>
      </c>
    </row>
    <row r="19" spans="1:15">
      <c r="A19" s="14">
        <v>14</v>
      </c>
      <c r="B19" s="15" t="s">
        <v>33</v>
      </c>
      <c r="C19" s="16">
        <f>[1]capital!F18</f>
        <v>10477.09831112</v>
      </c>
      <c r="D19" s="16">
        <f>[1]capital!G18</f>
        <v>11203.572443755522</v>
      </c>
      <c r="E19" s="17">
        <f>[1]capital!Q18</f>
        <v>13.430414177577168</v>
      </c>
      <c r="F19" s="17">
        <f>[1]capital!R18</f>
        <v>14.361669015592348</v>
      </c>
      <c r="G19" s="27">
        <f>'[1]9.1  9.2'!O748</f>
        <v>77984.863237429978</v>
      </c>
      <c r="H19" s="28">
        <f>'[1]9.1  9.2'!O749</f>
        <v>76115.708964990001</v>
      </c>
      <c r="I19" s="28">
        <f>'[1]9.1  9.2'!O750</f>
        <v>71108.722307870019</v>
      </c>
      <c r="J19" s="28">
        <f>'[1]9.1  9.2'!O751</f>
        <v>69216.40849322002</v>
      </c>
      <c r="K19" s="19">
        <v>78.569999999999993</v>
      </c>
      <c r="L19" s="17">
        <f>[1]capital!S18</f>
        <v>21.52</v>
      </c>
      <c r="M19" s="17">
        <f>([1]slr!H17)*100</f>
        <v>18.28328099760359</v>
      </c>
      <c r="N19" s="29">
        <v>0.47</v>
      </c>
      <c r="O19" s="19">
        <f>'[1]17.1produc limit'!P31*100</f>
        <v>31.123789123123512</v>
      </c>
    </row>
    <row r="20" spans="1:15">
      <c r="A20" s="14">
        <v>15</v>
      </c>
      <c r="B20" s="15" t="s">
        <v>34</v>
      </c>
      <c r="C20" s="16">
        <f>[1]capital!F19</f>
        <v>10357.806871116791</v>
      </c>
      <c r="D20" s="16">
        <f>[1]capital!G19</f>
        <v>11117.47243066629</v>
      </c>
      <c r="E20" s="17">
        <f>[1]capital!Q19</f>
        <v>12.094065232507473</v>
      </c>
      <c r="F20" s="17">
        <f>[1]capital!R19</f>
        <v>12.981072003960273</v>
      </c>
      <c r="G20" s="27">
        <f>'[1]9.1  9.2'!P748</f>
        <v>72422.041119009999</v>
      </c>
      <c r="H20" s="28">
        <f>'[1]9.1  9.2'!P749</f>
        <v>70963.344208759998</v>
      </c>
      <c r="I20" s="28">
        <f>'[1]9.1  9.2'!P750</f>
        <v>68635.045455790212</v>
      </c>
      <c r="J20" s="28">
        <f>'[1]9.1  9.2'!P751</f>
        <v>65712.246179790207</v>
      </c>
      <c r="K20" s="19">
        <v>79.69</v>
      </c>
      <c r="L20" s="17">
        <f>[1]capital!S19</f>
        <v>21.17</v>
      </c>
      <c r="M20" s="17">
        <f>([1]slr!H18)*100</f>
        <v>19.857815114050783</v>
      </c>
      <c r="N20" s="19">
        <v>1.1399999999999999</v>
      </c>
      <c r="O20" s="19">
        <f>'[1]17.1produc limit'!Q31*100</f>
        <v>32.652918843704128</v>
      </c>
    </row>
    <row r="21" spans="1:15">
      <c r="A21" s="14">
        <v>16</v>
      </c>
      <c r="B21" s="15" t="s">
        <v>35</v>
      </c>
      <c r="C21" s="16">
        <f>[1]capital!F20</f>
        <v>10383.85949280458</v>
      </c>
      <c r="D21" s="16">
        <f>[1]capital!G20</f>
        <v>11306.285381698081</v>
      </c>
      <c r="E21" s="17">
        <f>[1]capital!Q20</f>
        <v>11.351710633987979</v>
      </c>
      <c r="F21" s="17">
        <f>[1]capital!R20</f>
        <v>12.360113316947436</v>
      </c>
      <c r="G21" s="27">
        <f>'[1]9.1  9.2'!Q748</f>
        <v>69072.578555232991</v>
      </c>
      <c r="H21" s="28">
        <f>'[1]9.1  9.2'!Q749</f>
        <v>66359.865035680225</v>
      </c>
      <c r="I21" s="28">
        <f>'[1]9.1  9.2'!Q750</f>
        <v>64987.113222310116</v>
      </c>
      <c r="J21" s="28">
        <f>'[1]9.1  9.2'!Q751</f>
        <v>62056.685117780115</v>
      </c>
      <c r="K21" s="19">
        <v>78.05</v>
      </c>
      <c r="L21" s="17">
        <f>[1]capital!S20</f>
        <v>20.02</v>
      </c>
      <c r="M21" s="17">
        <f>([1]slr!H19)*100</f>
        <v>17.589526425609591</v>
      </c>
      <c r="N21" s="19">
        <v>1.5</v>
      </c>
      <c r="O21" s="19">
        <f>'[1]17.1produc limit'!R31*100</f>
        <v>28.499390685235682</v>
      </c>
    </row>
    <row r="22" spans="1:15">
      <c r="A22" s="14">
        <v>17</v>
      </c>
      <c r="B22" s="15" t="s">
        <v>36</v>
      </c>
      <c r="C22" s="16">
        <f>[1]capital!F21</f>
        <v>12621.221507160915</v>
      </c>
      <c r="D22" s="16">
        <f>[1]capital!G21</f>
        <v>14101.286693395905</v>
      </c>
      <c r="E22" s="17">
        <f>[1]capital!Q21</f>
        <v>10.794741657153809</v>
      </c>
      <c r="F22" s="17">
        <f>[1]capital!R21</f>
        <v>12.060619235808863</v>
      </c>
      <c r="G22" s="16">
        <f>'[1]9.1  9.2'!S748</f>
        <v>102639.54399614989</v>
      </c>
      <c r="H22" s="28">
        <f>'[1]9.1  9.2'!S749</f>
        <v>102637.81222561991</v>
      </c>
      <c r="I22" s="28">
        <f>'[1]9.1  9.2'!S750</f>
        <v>101790.83944536099</v>
      </c>
      <c r="J22" s="28">
        <f>'[1]9.1  9.2'!S751</f>
        <v>101790.83944536099</v>
      </c>
      <c r="K22" s="19">
        <v>77.89</v>
      </c>
      <c r="L22" s="17">
        <f>[1]capital!S21</f>
        <v>21.73</v>
      </c>
      <c r="M22" s="17">
        <f>([1]slr!H20)*100</f>
        <v>16.896764792496967</v>
      </c>
      <c r="N22" s="19">
        <v>1.39</v>
      </c>
      <c r="O22" s="19">
        <f>'[1]17.1produc limit'!S31*100</f>
        <v>22.301950885604072</v>
      </c>
    </row>
    <row r="23" spans="1:15">
      <c r="A23" s="14">
        <v>18</v>
      </c>
      <c r="B23" s="15" t="s">
        <v>37</v>
      </c>
      <c r="C23" s="16">
        <f>[1]capital!F23</f>
        <v>12854.798277031447</v>
      </c>
      <c r="D23" s="16">
        <f>[1]capital!G23</f>
        <v>14155.689154170985</v>
      </c>
      <c r="E23" s="17">
        <f>[1]capital!Q23</f>
        <v>10.229835703909599</v>
      </c>
      <c r="F23" s="17">
        <f>[1]capital!R23</f>
        <v>11.265083372138704</v>
      </c>
      <c r="G23" s="16">
        <f>'[1]9.1  9.2'!T748</f>
        <v>111469.06254438001</v>
      </c>
      <c r="H23" s="28">
        <f>'[1]9.1  9.2'!T749</f>
        <v>109474.42791698003</v>
      </c>
      <c r="I23" s="28">
        <f>'[1]9.1  9.2'!T750</f>
        <v>100050.51648738206</v>
      </c>
      <c r="J23" s="28">
        <f>'[1]9.1  9.2'!T751</f>
        <v>100050.51648738206</v>
      </c>
      <c r="K23" s="19">
        <v>78.31</v>
      </c>
      <c r="L23" s="17">
        <f>[1]capital!S23</f>
        <v>22.63</v>
      </c>
      <c r="M23" s="17">
        <f>([1]slr!H22)*100</f>
        <v>17.848401384276517</v>
      </c>
      <c r="N23" s="19">
        <v>1.05</v>
      </c>
      <c r="O23" s="19">
        <f>'[1]17.1produc limit'!U31*100</f>
        <v>22.250964421973354</v>
      </c>
    </row>
    <row r="24" spans="1:15">
      <c r="A24" s="14">
        <v>19</v>
      </c>
      <c r="B24" s="15" t="s">
        <v>38</v>
      </c>
      <c r="C24" s="16">
        <f>[1]capital!F24</f>
        <v>11589.248979651537</v>
      </c>
      <c r="D24" s="16">
        <f>[1]capital!G24</f>
        <v>12601.622470586761</v>
      </c>
      <c r="E24" s="17">
        <f>[1]capital!Q24</f>
        <v>14.552138032319531</v>
      </c>
      <c r="F24" s="17">
        <f>[1]capital!R24</f>
        <v>15.823333327736641</v>
      </c>
      <c r="G24" s="16">
        <f>'[1]9.1  9.2'!U748</f>
        <v>64934.769450129301</v>
      </c>
      <c r="H24" s="28">
        <f>'[1]9.1  9.2'!U749</f>
        <v>64097.932085539302</v>
      </c>
      <c r="I24" s="28">
        <f>'[1]9.1  9.2'!U750</f>
        <v>60394.350549579991</v>
      </c>
      <c r="J24" s="28">
        <f>'[1]9.1  9.2'!U751</f>
        <v>60394.350549579991</v>
      </c>
      <c r="K24" s="19">
        <v>78.13</v>
      </c>
      <c r="L24" s="17">
        <f>[1]capital!S24</f>
        <v>21.17</v>
      </c>
      <c r="M24" s="17">
        <f>([1]slr!H23)*100</f>
        <v>16.918868153769449</v>
      </c>
      <c r="N24" s="19">
        <v>1.23</v>
      </c>
      <c r="O24" s="19">
        <f>'[1]17.1produc limit'!V31*100</f>
        <v>25.442252453522119</v>
      </c>
    </row>
    <row r="25" spans="1:15">
      <c r="A25" s="14">
        <v>20</v>
      </c>
      <c r="B25" s="15" t="s">
        <v>39</v>
      </c>
      <c r="C25" s="16">
        <f>[1]capital!F25</f>
        <v>11449.10148165256</v>
      </c>
      <c r="D25" s="16">
        <f>[1]capital!G25</f>
        <v>12215.39180621336</v>
      </c>
      <c r="E25" s="17">
        <f>[1]capital!Q25</f>
        <v>11.404180116292205</v>
      </c>
      <c r="F25" s="17">
        <f>[1]capital!R25</f>
        <v>12.167463846169845</v>
      </c>
      <c r="G25" s="16">
        <f>'[1]9.1  9.2'!V748</f>
        <v>76336.819603981028</v>
      </c>
      <c r="H25" s="28">
        <f>'[1]9.1  9.2'!V749</f>
        <v>75496.545973121029</v>
      </c>
      <c r="I25" s="28">
        <f>'[1]9.1  9.2'!V750</f>
        <v>72807.509570152033</v>
      </c>
      <c r="J25" s="28">
        <f>'[1]9.1  9.2'!V751</f>
        <v>72506.504882680034</v>
      </c>
      <c r="K25" s="19">
        <v>79.81</v>
      </c>
      <c r="L25" s="17">
        <f>[1]capital!S25</f>
        <v>20.440000000000001</v>
      </c>
      <c r="M25" s="17">
        <f>([1]slr!H24)*100</f>
        <v>17.686917140685615</v>
      </c>
      <c r="N25" s="19">
        <v>1.41</v>
      </c>
      <c r="O25" s="19">
        <f>'[1]17.1produc limit'!W31*100</f>
        <v>25.376175618871059</v>
      </c>
    </row>
    <row r="26" spans="1:15">
      <c r="A26" s="14">
        <v>21</v>
      </c>
      <c r="B26" s="15" t="s">
        <v>40</v>
      </c>
      <c r="C26" s="16">
        <f>[1]capital!F26</f>
        <v>10724.91533764453</v>
      </c>
      <c r="D26" s="16">
        <f>[1]capital!G26</f>
        <v>11828.128073478831</v>
      </c>
      <c r="E26" s="17">
        <f>[1]capital!Q26</f>
        <v>11.670113860386177</v>
      </c>
      <c r="F26" s="17">
        <f>[1]capital!R26</f>
        <v>12.870553941644856</v>
      </c>
      <c r="G26" s="16">
        <f>'[1]9.1  9.2'!W748</f>
        <v>75790.441434810433</v>
      </c>
      <c r="H26" s="28">
        <f>'[1]9.1  9.2'!W749</f>
        <v>73501.169375660436</v>
      </c>
      <c r="I26" s="28">
        <f>'[1]9.1  9.2'!W750</f>
        <v>66825.577860359976</v>
      </c>
      <c r="J26" s="28">
        <f>'[1]9.1  9.2'!W751</f>
        <v>66747.03838012999</v>
      </c>
      <c r="K26" s="19">
        <v>77.28</v>
      </c>
      <c r="L26" s="17">
        <f>[1]capital!S26</f>
        <v>25.83</v>
      </c>
      <c r="M26" s="17">
        <f>([1]slr!H25)*100</f>
        <v>18.764523940777668</v>
      </c>
      <c r="N26" s="19">
        <v>1.33</v>
      </c>
      <c r="O26" s="19">
        <f>'[1]17.1produc limit'!X31*100</f>
        <v>38.127197216848352</v>
      </c>
    </row>
    <row r="27" spans="1:15">
      <c r="A27" s="14">
        <v>22</v>
      </c>
      <c r="B27" s="15" t="s">
        <v>41</v>
      </c>
      <c r="C27" s="16">
        <f>[1]capital!F27</f>
        <v>16857.539193336685</v>
      </c>
      <c r="D27" s="16">
        <f>[1]capital!G27</f>
        <v>18018.258506867383</v>
      </c>
      <c r="E27" s="17">
        <f>[1]capital!Q27</f>
        <v>14.374684238615712</v>
      </c>
      <c r="F27" s="17">
        <f>[1]capital!R27</f>
        <v>15.364447538603274</v>
      </c>
      <c r="G27" s="16">
        <f>'[1]9.1  9.2'!X748</f>
        <v>85832.089233895647</v>
      </c>
      <c r="H27" s="28">
        <f>'[1]9.1  9.2'!X749</f>
        <v>80953.505084744102</v>
      </c>
      <c r="I27" s="28">
        <f>'[1]9.1  9.2'!X750</f>
        <v>83193.915958794445</v>
      </c>
      <c r="J27" s="28">
        <f>'[1]9.1  9.2'!X751</f>
        <v>80525.490092899941</v>
      </c>
      <c r="K27" s="19">
        <v>78.45</v>
      </c>
      <c r="L27" s="17">
        <f>[1]capital!S27</f>
        <v>21.55</v>
      </c>
      <c r="M27" s="17">
        <f>([1]slr!H26)*100</f>
        <v>17.415954458762961</v>
      </c>
      <c r="N27" s="19">
        <v>0.76</v>
      </c>
      <c r="O27" s="19">
        <f>'[1]17.1produc limit'!Y31*100</f>
        <v>41.156851470603698</v>
      </c>
    </row>
    <row r="28" spans="1:15">
      <c r="A28" s="14">
        <v>23</v>
      </c>
      <c r="B28" s="15" t="s">
        <v>42</v>
      </c>
      <c r="C28" s="16">
        <f>[1]capital!F28</f>
        <v>11310.949777978831</v>
      </c>
      <c r="D28" s="16">
        <f>[1]capital!G28</f>
        <v>12627.822506136059</v>
      </c>
      <c r="E28" s="17">
        <f>[1]capital!Q28</f>
        <v>10.548009295632225</v>
      </c>
      <c r="F28" s="17">
        <f>[1]capital!R28</f>
        <v>11.776056988391861</v>
      </c>
      <c r="G28" s="16">
        <f>'[1]9.1  9.2'!Y748</f>
        <v>102913.60531971838</v>
      </c>
      <c r="H28" s="28">
        <f>'[1]9.1  9.2'!Y749</f>
        <v>100014.28039694557</v>
      </c>
      <c r="I28" s="28">
        <f>'[1]9.1  9.2'!Y750</f>
        <v>85791.344316100003</v>
      </c>
      <c r="J28" s="28">
        <f>'[1]9.1  9.2'!Y751</f>
        <v>84628.629944589993</v>
      </c>
      <c r="K28" s="19">
        <v>76.14</v>
      </c>
      <c r="L28" s="17">
        <f>[1]capital!S28</f>
        <v>23.02</v>
      </c>
      <c r="M28" s="17">
        <f>([1]slr!H27)*100</f>
        <v>20.059343232688803</v>
      </c>
      <c r="N28" s="19">
        <v>2.5099999999999998</v>
      </c>
      <c r="O28" s="19">
        <f>'[1]17.1produc limit'!Z31*100</f>
        <v>36.357320536177937</v>
      </c>
    </row>
    <row r="29" spans="1:15">
      <c r="A29" s="14">
        <v>24</v>
      </c>
      <c r="B29" s="15" t="s">
        <v>43</v>
      </c>
      <c r="C29" s="16">
        <f>[1]capital!F29</f>
        <v>9356.243738200581</v>
      </c>
      <c r="D29" s="16">
        <f>[1]capital!G29</f>
        <v>10021.98576588948</v>
      </c>
      <c r="E29" s="17">
        <f>[1]capital!Q29</f>
        <v>13.411647025247191</v>
      </c>
      <c r="F29" s="17">
        <f>[1]capital!R29</f>
        <v>14.3659506256099</v>
      </c>
      <c r="G29" s="16">
        <f>'[1]9.1  9.2'!Z748</f>
        <v>62887.908474837008</v>
      </c>
      <c r="H29" s="28">
        <f>'[1]9.1  9.2'!Z749</f>
        <v>62021.556745117014</v>
      </c>
      <c r="I29" s="28">
        <f>'[1]9.1  9.2'!Z750</f>
        <v>58762.581795819991</v>
      </c>
      <c r="J29" s="28">
        <f>'[1]9.1  9.2'!Z751</f>
        <v>57183.471128219993</v>
      </c>
      <c r="K29" s="19">
        <v>79.319999999999993</v>
      </c>
      <c r="L29" s="17">
        <f>[1]capital!S29</f>
        <v>22.189999999999998</v>
      </c>
      <c r="M29" s="17">
        <f>([1]slr!H28)*100</f>
        <v>17.266605024689547</v>
      </c>
      <c r="N29" s="19">
        <v>1.54</v>
      </c>
      <c r="O29" s="19">
        <f>'[1]17.1produc limit'!AA31*100</f>
        <v>31.052416932319048</v>
      </c>
    </row>
    <row r="30" spans="1:15">
      <c r="A30" s="14">
        <v>25</v>
      </c>
      <c r="B30" s="15" t="s">
        <v>44</v>
      </c>
      <c r="C30" s="16">
        <f>[1]capital!F30</f>
        <v>12425.117857817351</v>
      </c>
      <c r="D30" s="16">
        <f>[1]capital!G30</f>
        <v>13187.33583388485</v>
      </c>
      <c r="E30" s="17">
        <f>[1]capital!Q30</f>
        <v>16.269331100130163</v>
      </c>
      <c r="F30" s="17">
        <f>[1]capital!R30</f>
        <v>17.26737206561776</v>
      </c>
      <c r="G30" s="27">
        <f>'[1]9.1  9.2'!AA748</f>
        <v>66117.150822900003</v>
      </c>
      <c r="H30" s="28">
        <f>'[1]9.1  9.2'!AA749</f>
        <v>65285.81763473001</v>
      </c>
      <c r="I30" s="28">
        <f>'[1]9.1  9.2'!AA750</f>
        <v>62222.630735317944</v>
      </c>
      <c r="J30" s="28">
        <f>'[1]9.1  9.2'!AA751</f>
        <v>61913.303328169946</v>
      </c>
      <c r="K30" s="19">
        <v>79.86</v>
      </c>
      <c r="L30" s="17">
        <f>[1]capital!S30</f>
        <v>22.66</v>
      </c>
      <c r="M30" s="17">
        <f>([1]slr!H29)*100</f>
        <v>17.45215876313711</v>
      </c>
      <c r="N30" s="19">
        <v>1.08</v>
      </c>
      <c r="O30" s="19">
        <f>'[1]17.1produc limit'!AB31*100</f>
        <v>26.087810117747395</v>
      </c>
    </row>
    <row r="31" spans="1:15">
      <c r="A31" s="14">
        <v>26</v>
      </c>
      <c r="B31" s="15" t="s">
        <v>45</v>
      </c>
      <c r="C31" s="16">
        <f>[1]capital!F31</f>
        <v>9329.09231534227</v>
      </c>
      <c r="D31" s="16">
        <f>[1]capital!G31</f>
        <v>9819.6203881066704</v>
      </c>
      <c r="E31" s="17">
        <f>[1]capital!Q31</f>
        <v>18.923577382351517</v>
      </c>
      <c r="F31" s="17">
        <f>[1]capital!R31</f>
        <v>19.918588003900105</v>
      </c>
      <c r="G31" s="27">
        <f>'[1]9.1  9.2'!AB748</f>
        <v>39436.920637359734</v>
      </c>
      <c r="H31" s="28">
        <f>'[1]9.1  9.2'!AB749</f>
        <v>39230.393807039727</v>
      </c>
      <c r="I31" s="28">
        <f>'[1]9.1  9.2'!AB750</f>
        <v>43112.481853539975</v>
      </c>
      <c r="J31" s="28">
        <f>'[1]9.1  9.2'!AB751</f>
        <v>39328.310985859978</v>
      </c>
      <c r="K31" s="19">
        <v>78.03</v>
      </c>
      <c r="L31" s="17">
        <f>[1]capital!S31</f>
        <v>17.690000000000001</v>
      </c>
      <c r="M31" s="17">
        <f>([1]slr!H30)*100</f>
        <v>20.101144840954628</v>
      </c>
      <c r="N31" s="19">
        <v>3.06</v>
      </c>
      <c r="O31" s="19">
        <f>'[1]17.1produc limit'!AC31*100</f>
        <v>24.24812994632147</v>
      </c>
    </row>
    <row r="32" spans="1:15">
      <c r="A32" s="14">
        <v>27</v>
      </c>
      <c r="B32" s="30" t="s">
        <v>46</v>
      </c>
      <c r="C32" s="16">
        <f>[1]capital!F32</f>
        <v>9682.3204557018198</v>
      </c>
      <c r="D32" s="16">
        <f>[1]capital!G32</f>
        <v>10321.302823269181</v>
      </c>
      <c r="E32" s="17">
        <f>[1]capital!Q32</f>
        <v>13.371903926565528</v>
      </c>
      <c r="F32" s="17">
        <f>[1]capital!R32</f>
        <v>14.254379451825427</v>
      </c>
      <c r="G32" s="27">
        <f>'[1]9.1  9.2'!AC748</f>
        <v>62370.911664990002</v>
      </c>
      <c r="H32" s="28">
        <f>'[1]9.1  9.2'!AC749</f>
        <v>62215.946291620006</v>
      </c>
      <c r="I32" s="28">
        <f>'[1]9.1  9.2'!AC750</f>
        <v>58129.222821761985</v>
      </c>
      <c r="J32" s="28">
        <f>'[1]9.1  9.2'!AC751</f>
        <v>57318.002188761995</v>
      </c>
      <c r="K32" s="19">
        <v>80.19</v>
      </c>
      <c r="L32" s="17">
        <f>[1]capital!S32</f>
        <v>22.17</v>
      </c>
      <c r="M32" s="20">
        <f>([1]slr!H31)*100</f>
        <v>16.355271554379996</v>
      </c>
      <c r="N32" s="19">
        <v>0.82</v>
      </c>
      <c r="O32" s="19">
        <f>'[1]17.1produc limit'!AD31*100</f>
        <v>28.194415600250029</v>
      </c>
    </row>
    <row r="33" spans="1:15">
      <c r="A33" s="14">
        <v>28</v>
      </c>
      <c r="B33" s="15" t="s">
        <v>47</v>
      </c>
      <c r="C33" s="16">
        <f>[1]capital!F33</f>
        <v>10221.760650539309</v>
      </c>
      <c r="D33" s="16">
        <f>[1]capital!G33</f>
        <v>11440.36209241307</v>
      </c>
      <c r="E33" s="17">
        <f>[1]capital!Q33</f>
        <v>10.928524835467513</v>
      </c>
      <c r="F33" s="17">
        <f>[1]capital!R33</f>
        <v>12.231384154654494</v>
      </c>
      <c r="G33" s="27">
        <f>'[1]9.1  9.2'!AD748</f>
        <v>83648.534909162103</v>
      </c>
      <c r="H33" s="28">
        <f>'[1]9.1  9.2'!AD749</f>
        <v>82178.645460299493</v>
      </c>
      <c r="I33" s="28">
        <f>'[1]9.1  9.2'!AD750</f>
        <v>75249.381437475517</v>
      </c>
      <c r="J33" s="28">
        <f>'[1]9.1  9.2'!AD751</f>
        <v>74447.819608515507</v>
      </c>
      <c r="K33" s="19">
        <v>78.59</v>
      </c>
      <c r="L33" s="17">
        <f>[1]capital!S33</f>
        <v>22.84</v>
      </c>
      <c r="M33" s="17">
        <f>([1]slr!H32)*100</f>
        <v>16.65887140637486</v>
      </c>
      <c r="N33" s="29">
        <v>0.08</v>
      </c>
      <c r="O33" s="19">
        <f>'[1]17.1produc limit'!AE31*100</f>
        <v>25.302910239508975</v>
      </c>
    </row>
    <row r="34" spans="1:15">
      <c r="A34" s="14"/>
      <c r="B34" s="23" t="s">
        <v>22</v>
      </c>
      <c r="C34" s="24">
        <f>SUM(C9:C33)</f>
        <v>309247.36959460046</v>
      </c>
      <c r="D34" s="24">
        <f>SUM(D9:D33)</f>
        <v>342598.07424432907</v>
      </c>
      <c r="E34" s="25">
        <f>[1]capital!Q37</f>
        <v>12.286804984679625</v>
      </c>
      <c r="F34" s="25">
        <f>[1]capital!$R$37</f>
        <v>13.611872372221336</v>
      </c>
      <c r="G34" s="24">
        <f>SUM(G9:G33)</f>
        <v>2179445.4479097719</v>
      </c>
      <c r="H34" s="24">
        <f>SUM(H9:H33)</f>
        <v>2094645.4297180222</v>
      </c>
      <c r="I34" s="24">
        <f>SUM(I9:I33)</f>
        <v>1971047.7203181332</v>
      </c>
      <c r="J34" s="24">
        <f>SUM(J9:J33)</f>
        <v>1916513.0374441175</v>
      </c>
      <c r="K34" s="26">
        <f>(((AVERAGE(K9:K33))))</f>
        <v>77.439199999999985</v>
      </c>
      <c r="L34" s="25">
        <f>[1]capital!$S$37</f>
        <v>24.148071604872342</v>
      </c>
      <c r="M34" s="25">
        <f>[1]slr!H41</f>
        <v>20.245446536543806</v>
      </c>
      <c r="N34" s="26">
        <f>(((AVERAGE(N9:N33))))</f>
        <v>1.2592000000000001</v>
      </c>
      <c r="O34" s="26">
        <f>(((AVERAGE(O9:O33))))</f>
        <v>27.864887587779435</v>
      </c>
    </row>
    <row r="35" spans="1:15">
      <c r="A35" s="14"/>
      <c r="B35" s="23" t="s">
        <v>48</v>
      </c>
      <c r="C35" s="24">
        <f>C34+C8</f>
        <v>371091.92637053243</v>
      </c>
      <c r="D35" s="24">
        <f>D34+D8</f>
        <v>408966.46152130357</v>
      </c>
      <c r="E35" s="25">
        <f>[1]capital!Q34</f>
        <v>12.920655074026277</v>
      </c>
      <c r="F35" s="25">
        <f>[1]capital!$R$34</f>
        <v>14.239368228360904</v>
      </c>
      <c r="G35" s="24">
        <f>G34+G8</f>
        <v>2536675.3057843219</v>
      </c>
      <c r="H35" s="24">
        <f>H34+H8</f>
        <v>2449636.1110827322</v>
      </c>
      <c r="I35" s="24">
        <f>I34+I8</f>
        <v>2264905.9810394268</v>
      </c>
      <c r="J35" s="24">
        <f>J34+J8</f>
        <v>2208105.5010082172</v>
      </c>
      <c r="K35" s="26">
        <f>AVERAGE((K5:K7),(K9:K33))</f>
        <v>76.774285714285725</v>
      </c>
      <c r="L35" s="25">
        <f>[1]capital!$S$34</f>
        <v>25.740960556048879</v>
      </c>
      <c r="M35" s="25">
        <f>([1]slr!$H$34)*100</f>
        <v>20.69551102294751</v>
      </c>
      <c r="N35" s="26">
        <f>AVERAGE((N5:N7),(N9:N33))</f>
        <v>1.5007142857142859</v>
      </c>
      <c r="O35" s="26">
        <f>'[1]17.1produc limit'!AF31*100</f>
        <v>27.997624558210521</v>
      </c>
    </row>
    <row r="36" spans="1:15">
      <c r="A36" s="31" t="s">
        <v>49</v>
      </c>
      <c r="B36" s="32" t="s">
        <v>50</v>
      </c>
      <c r="C36" s="32"/>
      <c r="D36" s="32"/>
      <c r="E36" s="32"/>
      <c r="F36" s="32"/>
      <c r="G36" s="32"/>
      <c r="H36" s="32"/>
      <c r="I36" s="33"/>
      <c r="J36" s="42"/>
      <c r="K36" s="41"/>
      <c r="L36" s="43"/>
      <c r="M36" s="35"/>
      <c r="N36" s="34"/>
    </row>
    <row r="37" spans="1:15">
      <c r="A37" s="33" t="s">
        <v>51</v>
      </c>
      <c r="B37" s="33"/>
      <c r="C37" s="36"/>
      <c r="D37" s="36"/>
      <c r="E37" s="33"/>
      <c r="F37" s="33"/>
      <c r="G37" s="33"/>
      <c r="H37" s="33"/>
      <c r="I37" s="33"/>
      <c r="J37" s="33"/>
      <c r="K37" s="34"/>
      <c r="L37" s="33"/>
      <c r="M37" s="33"/>
      <c r="N37" s="37"/>
      <c r="O37" s="33"/>
    </row>
    <row r="38" spans="1:15">
      <c r="A38" s="33" t="s">
        <v>52</v>
      </c>
      <c r="B38" s="33"/>
      <c r="C38" s="33"/>
      <c r="D38" s="33"/>
      <c r="E38" s="33"/>
      <c r="F38" s="33"/>
      <c r="G38" s="33"/>
      <c r="H38" s="33"/>
      <c r="I38" s="36"/>
      <c r="J38" s="33"/>
      <c r="K38" s="37"/>
      <c r="L38" s="33"/>
      <c r="M38" s="33"/>
      <c r="N38" s="34"/>
      <c r="O38" s="33"/>
    </row>
    <row r="39" spans="1:15">
      <c r="A39" s="33" t="s">
        <v>53</v>
      </c>
      <c r="B39" s="33"/>
      <c r="C39" s="33"/>
      <c r="D39" s="33"/>
      <c r="E39" s="33"/>
      <c r="F39" s="33"/>
      <c r="G39" s="33"/>
      <c r="H39" s="33"/>
      <c r="I39" s="33"/>
      <c r="J39" s="33"/>
      <c r="K39" s="34"/>
      <c r="L39" s="33"/>
      <c r="M39" s="33"/>
      <c r="N39" s="34"/>
      <c r="O39" s="33"/>
    </row>
    <row r="40" spans="1:15">
      <c r="A40" s="33" t="s">
        <v>54</v>
      </c>
      <c r="B40" s="33"/>
      <c r="C40" s="33"/>
      <c r="D40" s="33"/>
      <c r="E40" s="33"/>
      <c r="F40" s="33"/>
      <c r="G40" s="33"/>
      <c r="H40" s="33"/>
      <c r="I40" s="33"/>
      <c r="J40" s="33"/>
      <c r="K40" s="34"/>
      <c r="L40" s="33"/>
      <c r="M40" s="33"/>
      <c r="N40" s="34"/>
      <c r="O40" s="33"/>
    </row>
    <row r="41" spans="1:15">
      <c r="A41" s="33" t="s">
        <v>55</v>
      </c>
      <c r="B41" s="33"/>
      <c r="C41" s="33"/>
      <c r="D41" s="33"/>
      <c r="E41" s="33"/>
      <c r="F41" s="33"/>
      <c r="G41" s="33"/>
      <c r="H41" s="33"/>
      <c r="I41" s="33"/>
      <c r="J41" s="33"/>
      <c r="K41" s="34"/>
      <c r="L41" s="33"/>
      <c r="M41" s="33"/>
      <c r="N41" s="34"/>
      <c r="O41" s="33"/>
    </row>
    <row r="42" spans="1:15" ht="15.75" customHeight="1">
      <c r="A42" s="33" t="s">
        <v>60</v>
      </c>
      <c r="B42" s="33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>
      <c r="A43" s="33" t="s">
        <v>56</v>
      </c>
      <c r="B43" s="33"/>
      <c r="C43" s="33"/>
      <c r="D43" s="33"/>
      <c r="E43" s="33"/>
      <c r="F43" s="33"/>
      <c r="G43" s="33"/>
      <c r="H43" s="33"/>
      <c r="I43" s="33"/>
      <c r="J43" s="33"/>
      <c r="K43" s="34"/>
      <c r="L43" s="33"/>
      <c r="M43" s="33"/>
      <c r="N43" s="34"/>
      <c r="O43" s="33"/>
    </row>
    <row r="44" spans="1:15">
      <c r="A44" s="33" t="s">
        <v>61</v>
      </c>
      <c r="B44" s="33"/>
      <c r="C44" s="33"/>
      <c r="D44" s="33"/>
      <c r="E44" s="33"/>
      <c r="F44" s="33"/>
      <c r="G44" s="33"/>
      <c r="H44" s="33"/>
      <c r="I44" s="33"/>
      <c r="J44" s="33"/>
      <c r="K44" s="34"/>
      <c r="L44" s="33"/>
      <c r="M44" s="33"/>
      <c r="N44" s="34"/>
      <c r="O44" s="33"/>
    </row>
    <row r="45" spans="1:15">
      <c r="A45" s="33" t="s">
        <v>62</v>
      </c>
      <c r="B45" s="33"/>
      <c r="C45" s="33"/>
      <c r="D45" s="33"/>
      <c r="E45" s="33"/>
      <c r="F45" s="33"/>
      <c r="G45" s="33"/>
      <c r="H45" s="33"/>
      <c r="I45" s="33"/>
      <c r="J45" s="33"/>
      <c r="K45" s="34"/>
      <c r="L45" s="33"/>
      <c r="M45" s="33"/>
      <c r="N45" s="34"/>
      <c r="O45" s="33"/>
    </row>
    <row r="46" spans="1:15">
      <c r="A46" s="2" t="s">
        <v>57</v>
      </c>
      <c r="B46" s="33" t="s">
        <v>58</v>
      </c>
      <c r="C46" s="33"/>
      <c r="D46" s="33"/>
      <c r="E46" s="33"/>
      <c r="F46" s="33"/>
      <c r="G46" s="33"/>
      <c r="H46" s="33"/>
      <c r="I46" s="33"/>
      <c r="J46" s="33"/>
      <c r="K46" s="34"/>
      <c r="L46" s="33"/>
      <c r="M46" s="33"/>
      <c r="N46" s="34"/>
      <c r="O46" s="33"/>
    </row>
    <row r="47" spans="1:15">
      <c r="A47" s="39" t="s">
        <v>59</v>
      </c>
      <c r="B47" s="33"/>
      <c r="C47" s="33"/>
      <c r="D47" s="33"/>
      <c r="E47" s="33"/>
      <c r="F47" s="33"/>
      <c r="G47" s="33"/>
      <c r="H47" s="33"/>
      <c r="I47" s="33"/>
      <c r="J47" s="33"/>
      <c r="K47" s="34"/>
      <c r="L47" s="33"/>
      <c r="M47" s="33"/>
      <c r="N47" s="34"/>
      <c r="O47" s="33"/>
    </row>
    <row r="48" spans="1:15">
      <c r="B48" s="33"/>
      <c r="C48" s="33"/>
      <c r="D48" s="33"/>
      <c r="E48" s="33"/>
      <c r="F48" s="33"/>
      <c r="G48" s="33"/>
      <c r="H48" s="33"/>
      <c r="I48" s="33"/>
      <c r="J48" s="33"/>
      <c r="K48" s="34"/>
      <c r="L48" s="33"/>
      <c r="M48" s="33"/>
      <c r="N48" s="34"/>
      <c r="O48" s="33"/>
    </row>
    <row r="49" spans="2:15">
      <c r="B49" s="33"/>
      <c r="C49" s="33"/>
      <c r="D49" s="33"/>
      <c r="E49" s="33"/>
      <c r="F49" s="33"/>
      <c r="G49" s="33"/>
      <c r="H49" s="33"/>
      <c r="I49" s="33"/>
      <c r="J49" s="33"/>
      <c r="K49" s="34"/>
      <c r="L49" s="33"/>
      <c r="M49" s="33"/>
      <c r="N49" s="34"/>
      <c r="O49" s="33"/>
    </row>
  </sheetData>
  <mergeCells count="9">
    <mergeCell ref="B36:H36"/>
    <mergeCell ref="A1:O1"/>
    <mergeCell ref="A2:O2"/>
    <mergeCell ref="A3:A4"/>
    <mergeCell ref="B3:B4"/>
    <mergeCell ref="C3:F3"/>
    <mergeCell ref="G3:M3"/>
    <mergeCell ref="N3:N4"/>
    <mergeCell ref="O3:O4"/>
  </mergeCells>
  <conditionalFormatting sqref="G8:G33 H8:J8 H32:H33">
    <cfRule type="duplicateValues" dxfId="1" priority="4" stopIfTrue="1"/>
  </conditionalFormatting>
  <conditionalFormatting sqref="H14:H33">
    <cfRule type="duplicateValues" dxfId="0" priority="3" stopIfTrue="1"/>
  </conditionalFormatting>
  <pageMargins left="0.7" right="0.7" top="0.75" bottom="0.75" header="0.3" footer="0.3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D00267</dc:creator>
  <cp:lastModifiedBy>D00267</cp:lastModifiedBy>
  <cp:lastPrinted>2018-11-28T05:14:17Z</cp:lastPrinted>
  <dcterms:created xsi:type="dcterms:W3CDTF">2018-11-28T05:00:44Z</dcterms:created>
  <dcterms:modified xsi:type="dcterms:W3CDTF">2018-11-28T06:01:19Z</dcterms:modified>
</cp:coreProperties>
</file>